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Расходы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'Расходы'!$5:$5</definedName>
  </definedNames>
  <calcPr fullCalcOnLoad="1"/>
</workbook>
</file>

<file path=xl/sharedStrings.xml><?xml version="1.0" encoding="utf-8"?>
<sst xmlns="http://schemas.openxmlformats.org/spreadsheetml/2006/main" count="628" uniqueCount="409">
  <si>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</si>
  <si>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</si>
  <si>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000 0309 0000000 000 211</t>
  </si>
  <si>
    <t xml:space="preserve"> 000 0309 0000000 000 213</t>
  </si>
  <si>
    <t xml:space="preserve"> 000 0309 0000000 000 221</t>
  </si>
  <si>
    <t xml:space="preserve"> 000 0309 0000000 000 223</t>
  </si>
  <si>
    <t xml:space="preserve"> 000 0309 0000000 000 225</t>
  </si>
  <si>
    <t xml:space="preserve"> 000 0309 0000000 000 226</t>
  </si>
  <si>
    <t xml:space="preserve"> 000 0309 0000000 000 290</t>
  </si>
  <si>
    <t xml:space="preserve"> 000 0309 0000000 000 340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</si>
  <si>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</si>
  <si>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</si>
  <si>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000 0412 0000000 000 226</t>
  </si>
  <si>
    <t xml:space="preserve">  Жилищное хозяйство</t>
  </si>
  <si>
    <t xml:space="preserve"> 000 0501 0000000 000 000</t>
  </si>
  <si>
    <t xml:space="preserve"> 000 0501 0000000 000 225</t>
  </si>
  <si>
    <t xml:space="preserve"> 000 0501 0000000 000 226</t>
  </si>
  <si>
    <t xml:space="preserve"> 000 0501 0000000 000 310</t>
  </si>
  <si>
    <t xml:space="preserve"> 000 0501 0000000 000 340</t>
  </si>
  <si>
    <t xml:space="preserve">  Коммунальное хозяйство</t>
  </si>
  <si>
    <t xml:space="preserve"> 000 0502 0000000 000 000</t>
  </si>
  <si>
    <t xml:space="preserve"> 000 0502 0000000 000 226</t>
  </si>
  <si>
    <t xml:space="preserve"> 000 0502 0000000 000 310</t>
  </si>
  <si>
    <t xml:space="preserve">  Благоустройство</t>
  </si>
  <si>
    <t xml:space="preserve"> 000 0503 0000000 000 000</t>
  </si>
  <si>
    <t xml:space="preserve"> 000 0503 0000000 000 223</t>
  </si>
  <si>
    <t xml:space="preserve"> 000 0503 0000000 000 224</t>
  </si>
  <si>
    <t xml:space="preserve"> 000 0503 0000000 000 225</t>
  </si>
  <si>
    <t xml:space="preserve"> 000 0503 0000000 000 226</t>
  </si>
  <si>
    <t xml:space="preserve"> 000 0503 0000000 000 241</t>
  </si>
  <si>
    <t xml:space="preserve"> 000 0503 0000000 000 290</t>
  </si>
  <si>
    <t xml:space="preserve"> 000 0503 0000000 000 310</t>
  </si>
  <si>
    <t xml:space="preserve"> 000 0503 0000000 000 340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</si>
  <si>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</si>
  <si>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</si>
  <si>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</si>
  <si>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</si>
  <si>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Дошкольное образование</t>
  </si>
  <si>
    <t xml:space="preserve"> 000 0701 0000000 000 000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</si>
  <si>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</si>
  <si>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</si>
  <si>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</si>
  <si>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</si>
  <si>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</si>
  <si>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</si>
  <si>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</si>
  <si>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</si>
  <si>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000 0701 0000000 000 290</t>
  </si>
  <si>
    <t xml:space="preserve"> 000 0701 0000000 000 310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</si>
  <si>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</si>
  <si>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</si>
  <si>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</si>
  <si>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</si>
  <si>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</si>
  <si>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</si>
  <si>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</si>
  <si>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</si>
  <si>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</si>
  <si>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000 0702 0000000 000 225</t>
  </si>
  <si>
    <t xml:space="preserve"> 000 0702 0000000 000 226</t>
  </si>
  <si>
    <t xml:space="preserve"> 000 0702 0000000 000 241</t>
  </si>
  <si>
    <t xml:space="preserve"> 000 0702 0000000 000 242</t>
  </si>
  <si>
    <t xml:space="preserve"> 000 0702 0000000 000 290</t>
  </si>
  <si>
    <t xml:space="preserve"> 000 0702 0000000 000 310</t>
  </si>
  <si>
    <t xml:space="preserve"> 000 0702 0000000 000 340</t>
  </si>
  <si>
    <t xml:space="preserve">  Профессиональная подготовка, переподготовка и повышение квалификации</t>
  </si>
  <si>
    <t xml:space="preserve"> 000 0705 0000000 000 000</t>
  </si>
  <si>
    <t xml:space="preserve"> 000 0705 0000000 000 212</t>
  </si>
  <si>
    <t xml:space="preserve"> 000 0705 0000000 000 222</t>
  </si>
  <si>
    <t xml:space="preserve"> 000 0705 0000000 000 226</t>
  </si>
  <si>
    <t xml:space="preserve"> 000 0705 0000000 000 241</t>
  </si>
  <si>
    <t xml:space="preserve">  Молодежная политика и оздоровление детей</t>
  </si>
  <si>
    <t xml:space="preserve"> 000 0707 0000000 000 000</t>
  </si>
  <si>
    <t xml:space="preserve"> 000 0707 0000000 000 211</t>
  </si>
  <si>
    <t xml:space="preserve"> 000 0707 0000000 000 212</t>
  </si>
  <si>
    <t xml:space="preserve"> 000 0707 0000000 000 213</t>
  </si>
  <si>
    <t xml:space="preserve"> 000 0707 0000000 000 221</t>
  </si>
  <si>
    <t xml:space="preserve"> 000 0707 0000000 000 222</t>
  </si>
  <si>
    <t xml:space="preserve"> 000 0707 0000000 000 223</t>
  </si>
  <si>
    <t xml:space="preserve"> 000 0707 0000000 000 225</t>
  </si>
  <si>
    <t xml:space="preserve"> 000 0707 0000000 000 226</t>
  </si>
  <si>
    <t xml:space="preserve"> 000 0707 0000000 000 241</t>
  </si>
  <si>
    <t xml:space="preserve"> 000 0707 0000000 000 242</t>
  </si>
  <si>
    <t xml:space="preserve"> 000 0707 0000000 000 290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</si>
  <si>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</si>
  <si>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</si>
  <si>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</si>
  <si>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</si>
  <si>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</si>
  <si>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</si>
  <si>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</si>
  <si>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</si>
  <si>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</si>
  <si>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</si>
  <si>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</si>
  <si>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</si>
  <si>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</si>
  <si>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000 0709 0000000 000 310</t>
  </si>
  <si>
    <t xml:space="preserve"> 000 0709 0000000 000 340</t>
  </si>
  <si>
    <t xml:space="preserve">  Культура</t>
  </si>
  <si>
    <t xml:space="preserve"> 000 0801 0000000 000 000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</si>
  <si>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</si>
  <si>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</si>
  <si>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</si>
  <si>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</si>
  <si>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</si>
  <si>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</si>
  <si>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</si>
  <si>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</si>
  <si>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</si>
  <si>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</si>
  <si>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</si>
  <si>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</si>
  <si>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</si>
  <si>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</si>
  <si>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000 0804 0000000 000 211</t>
  </si>
  <si>
    <t xml:space="preserve"> 000 0804 0000000 000 213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</si>
  <si>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</si>
  <si>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</si>
  <si>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</si>
  <si>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</si>
  <si>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</si>
  <si>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</si>
  <si>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000 0804 0000000 000 310</t>
  </si>
  <si>
    <t xml:space="preserve"> 000 0804 0000000 000 340</t>
  </si>
  <si>
    <t xml:space="preserve">  Стационарная медицинская помощь</t>
  </si>
  <si>
    <t xml:space="preserve"> 000 0901 0000000 000 000</t>
  </si>
  <si>
    <t xml:space="preserve"> 000 0901 0000000 000 211</t>
  </si>
  <si>
    <t xml:space="preserve"> 000 0901 0000000 000 212</t>
  </si>
  <si>
    <t xml:space="preserve"> 000 0901 0000000 000 213</t>
  </si>
  <si>
    <t xml:space="preserve"> 000 0901 0000000 000 221</t>
  </si>
  <si>
    <t xml:space="preserve"> 000 0901 0000000 000 222</t>
  </si>
  <si>
    <t xml:space="preserve"> 000 0901 0000000 000 223</t>
  </si>
  <si>
    <t xml:space="preserve"> 000 0901 0000000 000 225</t>
  </si>
  <si>
    <t xml:space="preserve"> 000 0901 0000000 000 226</t>
  </si>
  <si>
    <t xml:space="preserve"> 000 0901 0000000 000 290</t>
  </si>
  <si>
    <t xml:space="preserve"> 000 0901 0000000 000 310</t>
  </si>
  <si>
    <t xml:space="preserve"> 000 0901 0000000 000 340</t>
  </si>
  <si>
    <t xml:space="preserve">  Амбулаторная помощь</t>
  </si>
  <si>
    <t xml:space="preserve"> 000 0902 0000000 000 000</t>
  </si>
  <si>
    <t xml:space="preserve"> 000 0902 0000000 000 211</t>
  </si>
  <si>
    <t xml:space="preserve"> 000 0902 0000000 000 212</t>
  </si>
  <si>
    <t xml:space="preserve"> 000 0902 0000000 000 213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</si>
  <si>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</si>
  <si>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</si>
  <si>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</si>
  <si>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000 0902 0000000 000 225</t>
  </si>
  <si>
    <t xml:space="preserve"> 000 0902 0000000 000 226</t>
  </si>
  <si>
    <t xml:space="preserve"> 000 0902 0000000 000 290</t>
  </si>
  <si>
    <t xml:space="preserve"> 000 0902 0000000 000 310</t>
  </si>
  <si>
    <t xml:space="preserve"> 000 0902 0000000 000 340</t>
  </si>
  <si>
    <t xml:space="preserve">  Скорая медицинская помощь</t>
  </si>
  <si>
    <t xml:space="preserve"> 000 0904 0000000 000 000</t>
  </si>
  <si>
    <t xml:space="preserve"> 000 0904 0000000 000 211</t>
  </si>
  <si>
    <t xml:space="preserve"> 000 0904 0000000 000 212</t>
  </si>
  <si>
    <t xml:space="preserve"> 000 0904 0000000 000 213</t>
  </si>
  <si>
    <t xml:space="preserve"> 000 0904 0000000 000 221</t>
  </si>
  <si>
    <t xml:space="preserve"> 000 0904 0000000 000 223</t>
  </si>
  <si>
    <t xml:space="preserve"> 000 0904 0000000 000 225</t>
  </si>
  <si>
    <t xml:space="preserve"> 000 0904 0000000 000 226</t>
  </si>
  <si>
    <t xml:space="preserve"> 000 0904 0000000 000 290</t>
  </si>
  <si>
    <t xml:space="preserve"> 000 0904 0000000 000 310</t>
  </si>
  <si>
    <t xml:space="preserve"> 000 0904 0000000 000 340</t>
  </si>
  <si>
    <t xml:space="preserve">  Другие вопросы в области здравоохранения</t>
  </si>
  <si>
    <t xml:space="preserve"> 000 0909 0000000 000 000</t>
  </si>
  <si>
    <t xml:space="preserve"> 000 0909 0000000 000 225</t>
  </si>
  <si>
    <t xml:space="preserve">  Пенсионное обеспечение</t>
  </si>
  <si>
    <t xml:space="preserve"> 000 1001 0000000 000 000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</si>
  <si>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</si>
  <si>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</si>
  <si>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</si>
  <si>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000 1003 0000000 000 226</t>
  </si>
  <si>
    <t xml:space="preserve"> 000 1003 0000000 000 262</t>
  </si>
  <si>
    <t xml:space="preserve"> 000 1003 0000000 000 290</t>
  </si>
  <si>
    <t xml:space="preserve"> 000 1003 0000000 000 310</t>
  </si>
  <si>
    <t xml:space="preserve"> 000 1003 0000000 000 340</t>
  </si>
  <si>
    <t xml:space="preserve">  Охрана семьи и детства</t>
  </si>
  <si>
    <t xml:space="preserve"> 000 1004 0000000 000 000</t>
  </si>
  <si>
    <t xml:space="preserve"> 000 1004 0000000 000 226</t>
  </si>
  <si>
    <t xml:space="preserve"> 000 1004 0000000 000 262</t>
  </si>
  <si>
    <t xml:space="preserve">  Физическая культура</t>
  </si>
  <si>
    <t xml:space="preserve"> 000 1101 0000000 000 000</t>
  </si>
  <si>
    <t xml:space="preserve"> 000 1101 0000000 000 212</t>
  </si>
  <si>
    <t xml:space="preserve"> 000 1101 0000000 000 221</t>
  </si>
  <si>
    <t xml:space="preserve"> 000 1101 0000000 000 222</t>
  </si>
  <si>
    <t xml:space="preserve"> 000 1101 0000000 000 224</t>
  </si>
  <si>
    <t xml:space="preserve"> 000 1101 0000000 000 226</t>
  </si>
  <si>
    <t xml:space="preserve"> 000 1101 0000000 000 290</t>
  </si>
  <si>
    <t xml:space="preserve"> 000 1101 0000000 000 340</t>
  </si>
  <si>
    <t xml:space="preserve">  Другие вопросы в области средств массовой информации</t>
  </si>
  <si>
    <t xml:space="preserve"> 000 1204 0000000 000 000</t>
  </si>
  <si>
    <t xml:space="preserve"> 000 1204 0000000 000 226</t>
  </si>
  <si>
    <t xml:space="preserve"> 000 1204 0000000 000 242</t>
  </si>
  <si>
    <t xml:space="preserve">  Обслуживание внутреннего долга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</si>
  <si>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</si>
  <si>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</si>
  <si>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000 1301 0000000 000 231</t>
  </si>
  <si>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</si>
  <si>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</si>
  <si>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</si>
  <si>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</si>
  <si>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</si>
  <si>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</si>
  <si>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</si>
  <si>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</si>
  <si>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</si>
  <si>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</si>
  <si>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</si>
  <si>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</si>
  <si>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</si>
  <si>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</si>
  <si>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</si>
  <si>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</si>
  <si>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</si>
  <si>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</si>
  <si>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</si>
  <si>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</si>
  <si>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</si>
  <si>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</si>
  <si>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</si>
  <si>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</si>
  <si>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</si>
  <si>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</si>
  <si>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</si>
  <si>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</si>
  <si>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</si>
  <si>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</si>
  <si>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</si>
  <si>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</si>
  <si>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</si>
  <si>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</si>
  <si>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</si>
  <si>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</si>
  <si>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</si>
  <si>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</si>
  <si>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</si>
  <si>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</si>
  <si>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</si>
  <si>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</si>
  <si>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Налог на доходы физических лиц </t>
  </si>
  <si>
    <t>000 1 01 02000 00 0000 110</t>
  </si>
  <si>
    <t xml:space="preserve">    Единый налог на вмененный доход для отдельных видов деятельности</t>
  </si>
  <si>
    <t>000 1 05 02000 00 0000 110</t>
  </si>
  <si>
    <t xml:space="preserve">    Единый сельскохозяйственный налог</t>
  </si>
  <si>
    <t>000 1 05 03000 00 0000 110</t>
  </si>
  <si>
    <t xml:space="preserve">    Налог на имущество физических лиц</t>
  </si>
  <si>
    <t>000 1 06 01000 00 0000 110</t>
  </si>
  <si>
    <t xml:space="preserve">    Земельный налог</t>
  </si>
  <si>
    <t>000 1 06 06000 00 0000 110</t>
  </si>
  <si>
    <t xml:space="preserve">    Государственная пошлина </t>
  </si>
  <si>
    <t>000 1 08 00000 00 0000 110</t>
  </si>
  <si>
    <t xml:space="preserve">    Задолженность и перерасчеты по отмененным налогам, сборам и иным обязательным платежам</t>
  </si>
  <si>
    <t>000 1 09 00000 00 0000 110</t>
  </si>
  <si>
    <t xml:space="preserve">    Доходы от использования имущества, находящегося в государственной и муниципальной собственности</t>
  </si>
  <si>
    <t>000 111 00000 00 0000 120</t>
  </si>
  <si>
    <t xml:space="preserve">    Плата за негативное воздействие на окружающую среду</t>
  </si>
  <si>
    <t>000 112 01000 00 0000 120</t>
  </si>
  <si>
    <t xml:space="preserve">    Прочие доходы от оказания платных услуг и компенсации затрат государства</t>
  </si>
  <si>
    <t>000 113 03000 00 0000 130</t>
  </si>
  <si>
    <t xml:space="preserve">    Доходы от продажи материальных и нематериальных активов</t>
  </si>
  <si>
    <t>000 114 00000 00 0000 000</t>
  </si>
  <si>
    <t xml:space="preserve">    Штрафы, санкции, возмещение ущерба</t>
  </si>
  <si>
    <t>000 116 00000 00 0000 140</t>
  </si>
  <si>
    <t xml:space="preserve">    Прочие неналоговые доходы</t>
  </si>
  <si>
    <t>000 117 00000 00 0000 180</t>
  </si>
  <si>
    <t xml:space="preserve">    Дотации бюджетам субъектов Российской Федерации и муниципальных образований</t>
  </si>
  <si>
    <t>000 2 02 01000 00 0000 151</t>
  </si>
  <si>
    <t xml:space="preserve">    Субсидии бюджетам субъектов Российской Федерации и муниципальных образований </t>
  </si>
  <si>
    <t>000 2 02 02000 00 0000 151</t>
  </si>
  <si>
    <t xml:space="preserve">    Субвенции бюджетам субъектов Российской Федерации и муниципальных образований</t>
  </si>
  <si>
    <t>000 2 02 03000 00 0000 151</t>
  </si>
  <si>
    <t>000 2 02 09000 00 0000 151</t>
  </si>
  <si>
    <t xml:space="preserve">    Возврат остатков субсидий, субвенций и иных межбюджетных трансфертов, имеющих целевое назначение, прошлых лет </t>
  </si>
  <si>
    <t>000 2 19 00000 00 0000 151</t>
  </si>
  <si>
    <t>Результат исполнения бюджета (дефицит / профицит)</t>
  </si>
  <si>
    <t xml:space="preserve">    Прочие безвозмездные поступления от других бюджетов бюджетной системы </t>
  </si>
  <si>
    <t xml:space="preserve">    Прочие безвозмездные поступления  </t>
  </si>
  <si>
    <t>000 2 07 00000 00 0000 180</t>
  </si>
  <si>
    <t xml:space="preserve"> Наименование показателя</t>
  </si>
  <si>
    <t xml:space="preserve">Код расхода по бюджетной классификации </t>
  </si>
  <si>
    <t>х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</si>
  <si>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</si>
  <si>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</si>
  <si>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</si>
  <si>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</si>
  <si>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</si>
  <si>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</si>
  <si>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Арендная плата за пользование имуществом</t>
  </si>
  <si>
    <t xml:space="preserve">  Работы, услуги по содержанию имущества</t>
  </si>
  <si>
    <t xml:space="preserve">  Прочие работы, услуги</t>
  </si>
  <si>
    <t xml:space="preserve">  Безвозмездные перечисления государственным и муниципальным организациям</t>
  </si>
  <si>
    <t xml:space="preserve">  Пособия по социальной помощи населению</t>
  </si>
  <si>
    <t xml:space="preserve">  Прочие расходы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</si>
  <si>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</si>
  <si>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</si>
  <si>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</si>
  <si>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</si>
  <si>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000 0102 0000000 000 211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</si>
  <si>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</si>
  <si>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</si>
  <si>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</si>
  <si>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000 0103 0000000 000 211</t>
  </si>
  <si>
    <t xml:space="preserve"> 000 0103 0000000 000 213</t>
  </si>
  <si>
    <t xml:space="preserve"> 000 0103 0000000 000 221</t>
  </si>
  <si>
    <t xml:space="preserve"> 000 0103 0000000 000 290</t>
  </si>
  <si>
    <t xml:space="preserve"> 000 0103 0000000 000 310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</si>
  <si>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</si>
  <si>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</si>
  <si>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</si>
  <si>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000 0104 0000000 000 211</t>
  </si>
  <si>
    <t xml:space="preserve"> 000 0104 0000000 000 212</t>
  </si>
  <si>
    <t xml:space="preserve"> 000 0104 0000000 000 213</t>
  </si>
  <si>
    <t xml:space="preserve"> 000 0104 0000000 000 221</t>
  </si>
  <si>
    <t xml:space="preserve"> 000 0104 0000000 000 222</t>
  </si>
  <si>
    <t xml:space="preserve"> 000 0104 0000000 000 223</t>
  </si>
  <si>
    <t xml:space="preserve"> 000 0104 0000000 000 225</t>
  </si>
  <si>
    <t xml:space="preserve"> 000 0104 0000000 000 226</t>
  </si>
  <si>
    <t xml:space="preserve"> 000 0104 0000000 000 290</t>
  </si>
  <si>
    <t xml:space="preserve"> 000 0104 0000000 000 310</t>
  </si>
  <si>
    <t xml:space="preserve"> 000 0104 0000000 000 340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</si>
  <si>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</si>
  <si>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</si>
  <si>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</si>
  <si>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</si>
  <si>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</si>
  <si>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000 0106 0000000 000 221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</si>
  <si>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</si>
  <si>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</si>
  <si>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</si>
  <si>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000 0106 0000000 000 310</t>
  </si>
  <si>
    <t xml:space="preserve"> 000 0106 0000000 000 340</t>
  </si>
  <si>
    <t xml:space="preserve">  Другие общегосударственные вопросы</t>
  </si>
  <si>
    <t xml:space="preserve"> 000 0113 0000000 000 000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</si>
  <si>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</si>
  <si>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</si>
  <si>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</si>
  <si>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</si>
  <si>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</si>
  <si>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</si>
  <si>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000 0113 0000000 000 224</t>
  </si>
  <si>
    <t xml:space="preserve"> 000 0113 0000000 000 225</t>
  </si>
  <si>
    <t xml:space="preserve"> 000 0113 0000000 000 226</t>
  </si>
  <si>
    <t xml:space="preserve"> 000 0113 0000000 000 241</t>
  </si>
  <si>
    <t xml:space="preserve"> 000 0113 0000000 000 262</t>
  </si>
  <si>
    <t xml:space="preserve"> 000 0113 0000000 000 290</t>
  </si>
  <si>
    <t xml:space="preserve"> 000 0113 0000000 000 310</t>
  </si>
  <si>
    <t xml:space="preserve"> 000 0113 0000000 000 340</t>
  </si>
  <si>
    <t xml:space="preserve">  Пенсии, пособия, выплачиваемые организациями сектора государственного управления</t>
  </si>
  <si>
    <t>000 115 00000 00 0000 000</t>
  </si>
  <si>
    <t xml:space="preserve">    Платежи, взимаемые организациями за выполнение определенных функций</t>
  </si>
  <si>
    <t>000 2 03 00000 00 0000 180</t>
  </si>
  <si>
    <t>000 2 04 00000 00 0000 180</t>
  </si>
  <si>
    <t xml:space="preserve">    Безвозмездные поступления от государственных (муниципальных) организаций</t>
  </si>
  <si>
    <t xml:space="preserve">    Безвозмездные поступления от негосударственных организаций</t>
  </si>
  <si>
    <t xml:space="preserve"> 000 0105 0000000 000 000</t>
  </si>
  <si>
    <t xml:space="preserve"> 000 0105 0000000 000 226</t>
  </si>
  <si>
    <t xml:space="preserve"> 000 0111 0000000 000 000</t>
  </si>
  <si>
    <t xml:space="preserve">   Прочие работы, услуги</t>
  </si>
  <si>
    <t xml:space="preserve"> 000 0111 0000000 000 290</t>
  </si>
  <si>
    <t xml:space="preserve">   Прочие расходы</t>
  </si>
  <si>
    <t xml:space="preserve"> 000 0304 0000000 000 000</t>
  </si>
  <si>
    <t xml:space="preserve"> 000 0304 0000000 000 211</t>
  </si>
  <si>
    <t xml:space="preserve"> 000 0304 0000000 000 213</t>
  </si>
  <si>
    <t xml:space="preserve"> 000 0304 0000000 000 221</t>
  </si>
  <si>
    <t xml:space="preserve"> 000 0304 0000000 000 222</t>
  </si>
  <si>
    <t xml:space="preserve"> 000 0304 0000000 000 223</t>
  </si>
  <si>
    <t xml:space="preserve"> 000 0304 0000000 000 225</t>
  </si>
  <si>
    <t xml:space="preserve"> 000 0304 0000000 000 226</t>
  </si>
  <si>
    <t xml:space="preserve"> 000 0304 0000000 000 340</t>
  </si>
  <si>
    <t xml:space="preserve"> 000 0314 0000000 000 000</t>
  </si>
  <si>
    <t xml:space="preserve"> 000 0314 0000000 000 340</t>
  </si>
  <si>
    <t xml:space="preserve"> 000 0501 0000000 000 262</t>
  </si>
  <si>
    <t xml:space="preserve"> 000 0709 0000000 000 262</t>
  </si>
  <si>
    <t xml:space="preserve"> 000 0804 0000000 000 212</t>
  </si>
  <si>
    <t xml:space="preserve"> 000 0904 0000000 000 241</t>
  </si>
  <si>
    <t xml:space="preserve"> 000 1001 0000000 000 262</t>
  </si>
  <si>
    <t xml:space="preserve"> 000 1003 0000000 000 241</t>
  </si>
  <si>
    <t xml:space="preserve"> 000 1004 0000000 000 310</t>
  </si>
  <si>
    <t xml:space="preserve"> 000 1105 0000000 000 000</t>
  </si>
  <si>
    <t xml:space="preserve"> 000 1105 0000000 000 211</t>
  </si>
  <si>
    <t xml:space="preserve"> 000 1105 0000000 000 212</t>
  </si>
  <si>
    <t xml:space="preserve"> 000 1105 0000000 000 213</t>
  </si>
  <si>
    <t xml:space="preserve"> 000 1105 0000000 000 221</t>
  </si>
  <si>
    <t xml:space="preserve"> 000 1105 0000000 000 225</t>
  </si>
  <si>
    <t xml:space="preserve"> 000 1105 0000000 000 226</t>
  </si>
  <si>
    <t xml:space="preserve"> 000 1105 0000000 000 310</t>
  </si>
  <si>
    <t xml:space="preserve"> 000 1105 0000000 000 340</t>
  </si>
  <si>
    <t xml:space="preserve">   Судебная система</t>
  </si>
  <si>
    <t xml:space="preserve">   Резервные фонды</t>
  </si>
  <si>
    <t xml:space="preserve">  Органы юстиции</t>
  </si>
  <si>
    <t xml:space="preserve">  Другие вопросы в области национальной безопасности</t>
  </si>
  <si>
    <t xml:space="preserve">  Другие вопросы в области физической культуры и спорта</t>
  </si>
  <si>
    <t>000 2 02 04000 00 0000 151</t>
  </si>
  <si>
    <t xml:space="preserve">     Иные межбюджетные трансферты</t>
  </si>
  <si>
    <t>Начальник финансово-экономического отдела администрации г. Ржева                    _______________    О.Б. Кольцова</t>
  </si>
  <si>
    <r>
      <t xml:space="preserve">                                                                                    </t>
    </r>
    <r>
      <rPr>
        <b/>
        <sz val="11"/>
        <rFont val="Arial"/>
        <family val="2"/>
      </rPr>
      <t>РАСХОДЫ БЮДЖЕТА</t>
    </r>
  </si>
  <si>
    <t xml:space="preserve"> 000 0103 0000000 000 212</t>
  </si>
  <si>
    <t xml:space="preserve"> 000 0309 0000000 000 310</t>
  </si>
  <si>
    <t xml:space="preserve"> 000 0409 0000000 000 000</t>
  </si>
  <si>
    <t xml:space="preserve"> 000 0409 0000000 000 225</t>
  </si>
  <si>
    <t xml:space="preserve">      Дорожное хозяйство (дорожные фонды)</t>
  </si>
  <si>
    <t xml:space="preserve"> 000 0709 0000000 000 241</t>
  </si>
  <si>
    <t>ПО СОСТОЯНИЮ на 1 ОКТЯБРЯ 2012 ГОДА</t>
  </si>
  <si>
    <t xml:space="preserve"> 000 0409 0000000 000 226</t>
  </si>
  <si>
    <t xml:space="preserve"> 000 0505 0000000 000 310</t>
  </si>
  <si>
    <t xml:space="preserve"> 000 0701 0000000 000 241</t>
  </si>
  <si>
    <t xml:space="preserve"> 000 0801 0000000 000 241</t>
  </si>
  <si>
    <t xml:space="preserve"> 000 1003 0000000 000 225</t>
  </si>
  <si>
    <t xml:space="preserve"> 000 1101 0000000 000 241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</si>
</sst>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6"/>
      <name val="Arial Cyr"/>
      <family val="2"/>
    </font>
    <font>
      <b/>
      <sz val="11"/>
      <name val="Arial Cyr"/>
      <family val="2"/>
    </font>
    <font>
      <i/>
      <sz val="12"/>
      <name val="Arial"/>
      <family val="2"/>
    </font>
    <font>
      <sz val="12"/>
      <name val="Arial Cyr"/>
      <family val="0"/>
    </font>
    <font>
      <i/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18" borderId="0" xfId="0" applyFont="1" applyFill="1" applyAlignment="1">
      <alignment horizontal="center"/>
    </xf>
    <xf numFmtId="0" fontId="4" fillId="18" borderId="0" xfId="0" applyFont="1" applyFill="1" applyAlignment="1">
      <alignment vertical="top" wrapText="1"/>
    </xf>
    <xf numFmtId="49" fontId="4" fillId="18" borderId="0" xfId="0" applyNumberFormat="1" applyFont="1" applyFill="1" applyAlignment="1">
      <alignment vertical="top" wrapText="1"/>
    </xf>
    <xf numFmtId="0" fontId="4" fillId="18" borderId="0" xfId="0" applyFont="1" applyFill="1" applyAlignment="1">
      <alignment/>
    </xf>
    <xf numFmtId="0" fontId="4" fillId="18" borderId="0" xfId="0" applyFont="1" applyFill="1" applyAlignment="1">
      <alignment horizontal="right"/>
    </xf>
    <xf numFmtId="0" fontId="5" fillId="18" borderId="0" xfId="0" applyFont="1" applyFill="1" applyAlignment="1">
      <alignment/>
    </xf>
    <xf numFmtId="0" fontId="0" fillId="18" borderId="0" xfId="0" applyFill="1" applyAlignment="1">
      <alignment horizontal="center" vertical="center" wrapText="1"/>
    </xf>
    <xf numFmtId="0" fontId="4" fillId="18" borderId="10" xfId="0" applyFont="1" applyFill="1" applyBorder="1" applyAlignment="1">
      <alignment horizontal="center"/>
    </xf>
    <xf numFmtId="0" fontId="7" fillId="18" borderId="11" xfId="0" applyFont="1" applyFill="1" applyBorder="1" applyAlignment="1">
      <alignment/>
    </xf>
    <xf numFmtId="0" fontId="8" fillId="18" borderId="12" xfId="0" applyFont="1" applyFill="1" applyBorder="1" applyAlignment="1">
      <alignment horizontal="center"/>
    </xf>
    <xf numFmtId="0" fontId="8" fillId="18" borderId="13" xfId="0" applyFont="1" applyFill="1" applyBorder="1" applyAlignment="1">
      <alignment horizontal="right"/>
    </xf>
    <xf numFmtId="0" fontId="8" fillId="18" borderId="14" xfId="0" applyFont="1" applyFill="1" applyBorder="1" applyAlignment="1">
      <alignment/>
    </xf>
    <xf numFmtId="0" fontId="9" fillId="18" borderId="0" xfId="0" applyFont="1" applyFill="1" applyAlignment="1">
      <alignment/>
    </xf>
    <xf numFmtId="0" fontId="9" fillId="18" borderId="0" xfId="0" applyFont="1" applyFill="1" applyAlignment="1">
      <alignment vertical="top" wrapText="1"/>
    </xf>
    <xf numFmtId="49" fontId="9" fillId="18" borderId="0" xfId="0" applyNumberFormat="1" applyFont="1" applyFill="1" applyAlignment="1">
      <alignment vertical="top" wrapText="1"/>
    </xf>
    <xf numFmtId="49" fontId="8" fillId="18" borderId="15" xfId="0" applyNumberFormat="1" applyFont="1" applyFill="1" applyBorder="1" applyAlignment="1">
      <alignment horizontal="center"/>
    </xf>
    <xf numFmtId="49" fontId="8" fillId="18" borderId="16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49" fontId="9" fillId="18" borderId="17" xfId="0" applyNumberFormat="1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wrapText="1"/>
    </xf>
    <xf numFmtId="49" fontId="6" fillId="18" borderId="17" xfId="0" applyNumberFormat="1" applyFont="1" applyFill="1" applyBorder="1" applyAlignment="1">
      <alignment horizontal="center" shrinkToFit="1"/>
    </xf>
    <xf numFmtId="4" fontId="6" fillId="18" borderId="17" xfId="0" applyNumberFormat="1" applyFont="1" applyFill="1" applyBorder="1" applyAlignment="1">
      <alignment horizontal="right" shrinkToFit="1"/>
    </xf>
    <xf numFmtId="4" fontId="11" fillId="18" borderId="17" xfId="0" applyNumberFormat="1" applyFont="1" applyFill="1" applyBorder="1" applyAlignment="1">
      <alignment horizontal="right" shrinkToFit="1"/>
    </xf>
    <xf numFmtId="0" fontId="12" fillId="18" borderId="18" xfId="0" applyFont="1" applyFill="1" applyBorder="1" applyAlignment="1">
      <alignment wrapText="1"/>
    </xf>
    <xf numFmtId="49" fontId="12" fillId="18" borderId="17" xfId="0" applyNumberFormat="1" applyFont="1" applyFill="1" applyBorder="1" applyAlignment="1">
      <alignment horizontal="center" shrinkToFit="1"/>
    </xf>
    <xf numFmtId="4" fontId="12" fillId="18" borderId="17" xfId="0" applyNumberFormat="1" applyFont="1" applyFill="1" applyBorder="1" applyAlignment="1">
      <alignment horizontal="right" shrinkToFit="1"/>
    </xf>
    <xf numFmtId="4" fontId="13" fillId="18" borderId="17" xfId="0" applyNumberFormat="1" applyFont="1" applyFill="1" applyBorder="1" applyAlignment="1">
      <alignment horizontal="right" shrinkToFit="1"/>
    </xf>
    <xf numFmtId="0" fontId="11" fillId="18" borderId="0" xfId="0" applyFont="1" applyFill="1" applyAlignment="1">
      <alignment horizontal="left" wrapText="1"/>
    </xf>
    <xf numFmtId="0" fontId="9" fillId="18" borderId="0" xfId="0" applyFont="1" applyFill="1" applyAlignment="1">
      <alignment wrapText="1"/>
    </xf>
    <xf numFmtId="0" fontId="30" fillId="0" borderId="0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ill="1" applyAlignment="1">
      <alignment horizontal="left"/>
    </xf>
    <xf numFmtId="0" fontId="12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33" fillId="0" borderId="18" xfId="0" applyFont="1" applyFill="1" applyBorder="1" applyAlignment="1">
      <alignment wrapText="1"/>
    </xf>
    <xf numFmtId="49" fontId="33" fillId="0" borderId="18" xfId="0" applyNumberFormat="1" applyFont="1" applyFill="1" applyBorder="1" applyAlignment="1">
      <alignment horizontal="center" shrinkToFit="1"/>
    </xf>
    <xf numFmtId="4" fontId="33" fillId="0" borderId="18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shrinkToFit="1"/>
    </xf>
    <xf numFmtId="4" fontId="12" fillId="0" borderId="18" xfId="0" applyNumberFormat="1" applyFont="1" applyFill="1" applyBorder="1" applyAlignment="1">
      <alignment horizontal="right" shrinkToFi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49" fontId="6" fillId="0" borderId="22" xfId="0" applyNumberFormat="1" applyFont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right" shrinkToFit="1"/>
    </xf>
    <xf numFmtId="0" fontId="9" fillId="0" borderId="24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5" fillId="18" borderId="19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18" borderId="0" xfId="0" applyFont="1" applyFill="1" applyAlignment="1">
      <alignment horizontal="left" wrapText="1"/>
    </xf>
    <xf numFmtId="0" fontId="6" fillId="18" borderId="0" xfId="0" applyFont="1" applyFill="1" applyAlignment="1">
      <alignment horizontal="center" vertical="center" wrapText="1"/>
    </xf>
    <xf numFmtId="0" fontId="6" fillId="18" borderId="0" xfId="0" applyFont="1" applyFill="1" applyAlignment="1">
      <alignment horizontal="center"/>
    </xf>
    <xf numFmtId="0" fontId="10" fillId="18" borderId="0" xfId="0" applyFont="1" applyFill="1" applyAlignment="1">
      <alignment horizontal="center" wrapText="1"/>
    </xf>
    <xf numFmtId="0" fontId="9" fillId="18" borderId="21" xfId="0" applyFont="1" applyFill="1" applyBorder="1" applyAlignment="1">
      <alignment horizontal="center" vertical="center" wrapText="1"/>
    </xf>
    <xf numFmtId="0" fontId="9" fillId="18" borderId="25" xfId="0" applyFont="1" applyFill="1" applyBorder="1" applyAlignment="1">
      <alignment horizontal="center" vertical="center" wrapText="1"/>
    </xf>
    <xf numFmtId="49" fontId="9" fillId="18" borderId="26" xfId="0" applyNumberFormat="1" applyFont="1" applyFill="1" applyBorder="1" applyAlignment="1">
      <alignment horizontal="center" vertical="center" wrapText="1"/>
    </xf>
    <xf numFmtId="49" fontId="9" fillId="18" borderId="27" xfId="0" applyNumberFormat="1" applyFont="1" applyFill="1" applyBorder="1" applyAlignment="1">
      <alignment horizontal="center" vertical="center" wrapText="1"/>
    </xf>
    <xf numFmtId="49" fontId="9" fillId="18" borderId="28" xfId="0" applyNumberFormat="1" applyFont="1" applyFill="1" applyBorder="1" applyAlignment="1">
      <alignment horizontal="center" vertical="center" wrapText="1"/>
    </xf>
    <xf numFmtId="0" fontId="9" fillId="18" borderId="29" xfId="0" applyFont="1" applyFill="1" applyBorder="1" applyAlignment="1">
      <alignment horizontal="center" vertical="center" wrapText="1"/>
    </xf>
    <xf numFmtId="0" fontId="9" fillId="18" borderId="27" xfId="0" applyFont="1" applyFill="1" applyBorder="1" applyAlignment="1">
      <alignment horizontal="center" vertical="center" wrapText="1"/>
    </xf>
    <xf numFmtId="0" fontId="9" fillId="18" borderId="28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4" fontId="34" fillId="0" borderId="19" xfId="0" applyNumberFormat="1" applyFont="1" applyFill="1" applyBorder="1" applyAlignment="1">
      <alignment horizontal="right" shrinkToFit="1"/>
    </xf>
    <xf numFmtId="4" fontId="34" fillId="0" borderId="18" xfId="0" applyNumberFormat="1" applyFont="1" applyFill="1" applyBorder="1" applyAlignment="1">
      <alignment horizontal="right" shrinkToFit="1"/>
    </xf>
    <xf numFmtId="0" fontId="12" fillId="0" borderId="19" xfId="0" applyFont="1" applyFill="1" applyBorder="1" applyAlignment="1">
      <alignment/>
    </xf>
    <xf numFmtId="0" fontId="9" fillId="0" borderId="24" xfId="0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7"/>
  <sheetViews>
    <sheetView showGridLines="0" zoomScale="75" zoomScaleNormal="75" workbookViewId="0" topLeftCell="A1">
      <selection activeCell="S34" sqref="S34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</cols>
  <sheetData>
    <row r="1" spans="1:22" ht="14.25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8" customHeight="1">
      <c r="A2" s="64" t="s">
        <v>198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7"/>
      <c r="U2" s="4"/>
      <c r="V2" s="8"/>
    </row>
    <row r="3" spans="1:22" ht="13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7"/>
      <c r="U3" s="9"/>
      <c r="V3" s="10" t="s">
        <v>199</v>
      </c>
    </row>
    <row r="4" spans="1:22" ht="15.75">
      <c r="A4" s="65" t="s">
        <v>402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"/>
      <c r="U4" s="11"/>
      <c r="V4" s="12"/>
    </row>
    <row r="5" spans="1:22" ht="14.25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200</v>
      </c>
      <c r="V5" s="16"/>
    </row>
    <row r="6" spans="1:22" ht="1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201</v>
      </c>
      <c r="V6" s="17" t="s">
        <v>202</v>
      </c>
    </row>
    <row r="7" spans="1:22" ht="15" customHeight="1">
      <c r="A7" s="66" t="s">
        <v>203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67" t="s">
        <v>204</v>
      </c>
      <c r="B9" s="67" t="s">
        <v>205</v>
      </c>
      <c r="C9" s="69"/>
      <c r="D9" s="70"/>
      <c r="E9" s="70"/>
      <c r="F9" s="70"/>
      <c r="G9" s="70"/>
      <c r="H9" s="70"/>
      <c r="I9" s="70"/>
      <c r="J9" s="70"/>
      <c r="K9" s="70"/>
      <c r="L9" s="71"/>
      <c r="M9" s="72"/>
      <c r="N9" s="73"/>
      <c r="O9" s="73"/>
      <c r="P9" s="73"/>
      <c r="Q9" s="73"/>
      <c r="R9" s="73"/>
      <c r="S9" s="73"/>
      <c r="T9" s="73"/>
      <c r="U9" s="73"/>
      <c r="V9" s="74"/>
    </row>
    <row r="10" spans="1:22" ht="54" customHeight="1">
      <c r="A10" s="68"/>
      <c r="B10" s="68"/>
      <c r="C10" s="20" t="s">
        <v>206</v>
      </c>
      <c r="D10" s="20" t="s">
        <v>207</v>
      </c>
      <c r="E10" s="20" t="s">
        <v>208</v>
      </c>
      <c r="F10" s="20" t="s">
        <v>209</v>
      </c>
      <c r="G10" s="20" t="s">
        <v>210</v>
      </c>
      <c r="H10" s="21" t="s">
        <v>211</v>
      </c>
      <c r="I10" s="21" t="s">
        <v>212</v>
      </c>
      <c r="J10" s="21" t="s">
        <v>213</v>
      </c>
      <c r="K10" s="21" t="s">
        <v>214</v>
      </c>
      <c r="L10" s="20" t="s">
        <v>215</v>
      </c>
      <c r="M10" s="20" t="s">
        <v>206</v>
      </c>
      <c r="N10" s="20" t="s">
        <v>207</v>
      </c>
      <c r="O10" s="20" t="s">
        <v>216</v>
      </c>
      <c r="P10" s="20" t="s">
        <v>209</v>
      </c>
      <c r="Q10" s="20" t="s">
        <v>210</v>
      </c>
      <c r="R10" s="21" t="s">
        <v>211</v>
      </c>
      <c r="S10" s="21" t="s">
        <v>217</v>
      </c>
      <c r="T10" s="21" t="s">
        <v>213</v>
      </c>
      <c r="U10" s="21" t="s">
        <v>214</v>
      </c>
      <c r="V10" s="20" t="s">
        <v>215</v>
      </c>
    </row>
    <row r="11" spans="1:22" ht="12.75">
      <c r="A11" s="22" t="s">
        <v>218</v>
      </c>
      <c r="B11" s="21">
        <v>2</v>
      </c>
      <c r="C11" s="21" t="s">
        <v>219</v>
      </c>
      <c r="D11" s="21" t="s">
        <v>220</v>
      </c>
      <c r="E11" s="21" t="s">
        <v>221</v>
      </c>
      <c r="F11" s="21" t="s">
        <v>222</v>
      </c>
      <c r="G11" s="21" t="s">
        <v>223</v>
      </c>
      <c r="H11" s="21" t="s">
        <v>224</v>
      </c>
      <c r="I11" s="21">
        <v>3</v>
      </c>
      <c r="J11" s="21" t="s">
        <v>225</v>
      </c>
      <c r="K11" s="21" t="s">
        <v>226</v>
      </c>
      <c r="L11" s="21" t="s">
        <v>227</v>
      </c>
      <c r="M11" s="21" t="s">
        <v>228</v>
      </c>
      <c r="N11" s="21" t="s">
        <v>229</v>
      </c>
      <c r="O11" s="21" t="s">
        <v>230</v>
      </c>
      <c r="P11" s="21" t="s">
        <v>231</v>
      </c>
      <c r="Q11" s="21" t="s">
        <v>232</v>
      </c>
      <c r="R11" s="21" t="s">
        <v>233</v>
      </c>
      <c r="S11" s="21">
        <v>4</v>
      </c>
      <c r="T11" s="21" t="s">
        <v>234</v>
      </c>
      <c r="U11" s="21" t="s">
        <v>235</v>
      </c>
      <c r="V11" s="21" t="s">
        <v>236</v>
      </c>
    </row>
    <row r="12" spans="1:22" ht="31.5">
      <c r="A12" s="23" t="s">
        <v>237</v>
      </c>
      <c r="B12" s="24" t="s">
        <v>238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SUM(I13:I35)</f>
        <v>703451239.0699999</v>
      </c>
      <c r="J12" s="25">
        <f aca="true" t="shared" si="0" ref="J12:S12">SUM(J13:J35)</f>
        <v>0</v>
      </c>
      <c r="K12" s="25">
        <f t="shared" si="0"/>
        <v>0</v>
      </c>
      <c r="L12" s="25">
        <f t="shared" si="0"/>
        <v>0</v>
      </c>
      <c r="M12" s="25">
        <f t="shared" si="0"/>
        <v>74290790.31</v>
      </c>
      <c r="N12" s="25">
        <f t="shared" si="0"/>
        <v>0</v>
      </c>
      <c r="O12" s="25">
        <f t="shared" si="0"/>
        <v>74290790.31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492549609.09000003</v>
      </c>
      <c r="T12" s="26">
        <v>0</v>
      </c>
      <c r="U12" s="26">
        <v>0</v>
      </c>
      <c r="V12" s="26">
        <v>0</v>
      </c>
    </row>
    <row r="13" spans="1:22" ht="31.5" customHeight="1">
      <c r="A13" s="27" t="s">
        <v>239</v>
      </c>
      <c r="B13" s="28" t="s">
        <v>240</v>
      </c>
      <c r="C13" s="29">
        <v>469000</v>
      </c>
      <c r="D13" s="29">
        <v>0</v>
      </c>
      <c r="E13" s="29">
        <v>469000</v>
      </c>
      <c r="F13" s="29">
        <v>0</v>
      </c>
      <c r="G13" s="29">
        <v>0</v>
      </c>
      <c r="H13" s="29">
        <v>0</v>
      </c>
      <c r="I13" s="29">
        <v>225154000</v>
      </c>
      <c r="J13" s="29">
        <v>0</v>
      </c>
      <c r="K13" s="29">
        <v>0</v>
      </c>
      <c r="L13" s="29">
        <v>0</v>
      </c>
      <c r="M13" s="29">
        <v>430683.97</v>
      </c>
      <c r="N13" s="29">
        <v>0</v>
      </c>
      <c r="O13" s="29">
        <v>430683.97</v>
      </c>
      <c r="P13" s="29">
        <v>0</v>
      </c>
      <c r="Q13" s="29">
        <v>0</v>
      </c>
      <c r="R13" s="29">
        <v>0</v>
      </c>
      <c r="S13" s="29">
        <v>166078404.09</v>
      </c>
      <c r="T13" s="30">
        <v>0</v>
      </c>
      <c r="U13" s="30">
        <v>0</v>
      </c>
      <c r="V13" s="30">
        <v>0</v>
      </c>
    </row>
    <row r="14" spans="1:22" ht="39" customHeight="1">
      <c r="A14" s="27" t="s">
        <v>241</v>
      </c>
      <c r="B14" s="28" t="s">
        <v>242</v>
      </c>
      <c r="C14" s="29">
        <v>29400000</v>
      </c>
      <c r="D14" s="29">
        <v>0</v>
      </c>
      <c r="E14" s="29">
        <v>29400000</v>
      </c>
      <c r="F14" s="29">
        <v>0</v>
      </c>
      <c r="G14" s="29">
        <v>0</v>
      </c>
      <c r="H14" s="29">
        <v>0</v>
      </c>
      <c r="I14" s="29">
        <v>35907000</v>
      </c>
      <c r="J14" s="29">
        <v>0</v>
      </c>
      <c r="K14" s="29">
        <v>0</v>
      </c>
      <c r="L14" s="29">
        <v>0</v>
      </c>
      <c r="M14" s="29">
        <v>8636844.75</v>
      </c>
      <c r="N14" s="29">
        <v>0</v>
      </c>
      <c r="O14" s="29">
        <v>8636844.75</v>
      </c>
      <c r="P14" s="29">
        <v>0</v>
      </c>
      <c r="Q14" s="29">
        <v>0</v>
      </c>
      <c r="R14" s="29">
        <v>0</v>
      </c>
      <c r="S14" s="29">
        <v>27416711.68</v>
      </c>
      <c r="T14" s="30">
        <v>0</v>
      </c>
      <c r="U14" s="30">
        <v>0</v>
      </c>
      <c r="V14" s="30">
        <v>0</v>
      </c>
    </row>
    <row r="15" spans="1:22" ht="24.75" customHeight="1">
      <c r="A15" s="27" t="s">
        <v>243</v>
      </c>
      <c r="B15" s="28" t="s">
        <v>244</v>
      </c>
      <c r="C15" s="29">
        <v>53000</v>
      </c>
      <c r="D15" s="29">
        <v>0</v>
      </c>
      <c r="E15" s="29">
        <v>53000</v>
      </c>
      <c r="F15" s="29">
        <v>0</v>
      </c>
      <c r="G15" s="29">
        <v>0</v>
      </c>
      <c r="H15" s="29">
        <v>0</v>
      </c>
      <c r="I15" s="29">
        <v>14000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4718.69</v>
      </c>
      <c r="T15" s="30">
        <v>0</v>
      </c>
      <c r="U15" s="30">
        <v>0</v>
      </c>
      <c r="V15" s="30">
        <v>0</v>
      </c>
    </row>
    <row r="16" spans="1:22" ht="24" customHeight="1">
      <c r="A16" s="27" t="s">
        <v>245</v>
      </c>
      <c r="B16" s="28" t="s">
        <v>246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4695000</v>
      </c>
      <c r="J16" s="29">
        <v>0</v>
      </c>
      <c r="K16" s="29">
        <v>0</v>
      </c>
      <c r="L16" s="29">
        <v>0</v>
      </c>
      <c r="M16" s="29">
        <v>511248.88</v>
      </c>
      <c r="N16" s="29">
        <v>0</v>
      </c>
      <c r="O16" s="29">
        <v>511248.88</v>
      </c>
      <c r="P16" s="29">
        <v>0</v>
      </c>
      <c r="Q16" s="29">
        <v>0</v>
      </c>
      <c r="R16" s="29">
        <v>0</v>
      </c>
      <c r="S16" s="29">
        <v>1356559.66</v>
      </c>
      <c r="T16" s="30">
        <v>0</v>
      </c>
      <c r="U16" s="30">
        <v>0</v>
      </c>
      <c r="V16" s="30">
        <v>0</v>
      </c>
    </row>
    <row r="17" spans="1:22" ht="24.75" customHeight="1">
      <c r="A17" s="27" t="s">
        <v>247</v>
      </c>
      <c r="B17" s="28" t="s">
        <v>248</v>
      </c>
      <c r="C17" s="29">
        <v>1477000</v>
      </c>
      <c r="D17" s="29">
        <v>0</v>
      </c>
      <c r="E17" s="29">
        <v>1477000</v>
      </c>
      <c r="F17" s="29">
        <v>0</v>
      </c>
      <c r="G17" s="29">
        <v>0</v>
      </c>
      <c r="H17" s="29">
        <v>0</v>
      </c>
      <c r="I17" s="29">
        <v>79746000</v>
      </c>
      <c r="J17" s="29">
        <v>0</v>
      </c>
      <c r="K17" s="29">
        <v>0</v>
      </c>
      <c r="L17" s="29">
        <v>0</v>
      </c>
      <c r="M17" s="29">
        <v>579116.25</v>
      </c>
      <c r="N17" s="29">
        <v>0</v>
      </c>
      <c r="O17" s="29">
        <v>579116.25</v>
      </c>
      <c r="P17" s="29">
        <v>0</v>
      </c>
      <c r="Q17" s="29">
        <v>0</v>
      </c>
      <c r="R17" s="29">
        <v>0</v>
      </c>
      <c r="S17" s="29">
        <v>58265592.62</v>
      </c>
      <c r="T17" s="30">
        <v>0</v>
      </c>
      <c r="U17" s="30">
        <v>0</v>
      </c>
      <c r="V17" s="30">
        <v>0</v>
      </c>
    </row>
    <row r="18" spans="1:22" ht="27" customHeight="1">
      <c r="A18" s="27" t="s">
        <v>249</v>
      </c>
      <c r="B18" s="28" t="s">
        <v>250</v>
      </c>
      <c r="C18" s="29">
        <v>2077000</v>
      </c>
      <c r="D18" s="29">
        <v>0</v>
      </c>
      <c r="E18" s="29">
        <v>2077000</v>
      </c>
      <c r="F18" s="29">
        <v>0</v>
      </c>
      <c r="G18" s="29">
        <v>0</v>
      </c>
      <c r="H18" s="29">
        <v>0</v>
      </c>
      <c r="I18" s="29">
        <v>2807000</v>
      </c>
      <c r="J18" s="29">
        <v>0</v>
      </c>
      <c r="K18" s="29">
        <v>0</v>
      </c>
      <c r="L18" s="29">
        <v>0</v>
      </c>
      <c r="M18" s="29">
        <v>1405211.69</v>
      </c>
      <c r="N18" s="29">
        <v>0</v>
      </c>
      <c r="O18" s="29">
        <v>1405211.69</v>
      </c>
      <c r="P18" s="29">
        <v>0</v>
      </c>
      <c r="Q18" s="29">
        <v>0</v>
      </c>
      <c r="R18" s="29">
        <v>0</v>
      </c>
      <c r="S18" s="29">
        <v>1384904.35</v>
      </c>
      <c r="T18" s="30">
        <v>0</v>
      </c>
      <c r="U18" s="30">
        <v>0</v>
      </c>
      <c r="V18" s="30">
        <v>0</v>
      </c>
    </row>
    <row r="19" spans="1:22" ht="45">
      <c r="A19" s="27" t="s">
        <v>251</v>
      </c>
      <c r="B19" s="28" t="s">
        <v>252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-65057.39</v>
      </c>
      <c r="N19" s="29">
        <v>0</v>
      </c>
      <c r="O19" s="29">
        <v>-65057.39</v>
      </c>
      <c r="P19" s="29">
        <v>0</v>
      </c>
      <c r="Q19" s="29">
        <v>0</v>
      </c>
      <c r="R19" s="29">
        <v>0</v>
      </c>
      <c r="S19" s="29">
        <v>899.51</v>
      </c>
      <c r="T19" s="30">
        <v>0</v>
      </c>
      <c r="U19" s="30">
        <v>0</v>
      </c>
      <c r="V19" s="30">
        <v>0</v>
      </c>
    </row>
    <row r="20" spans="1:22" ht="54" customHeight="1">
      <c r="A20" s="27" t="s">
        <v>253</v>
      </c>
      <c r="B20" s="28" t="s">
        <v>254</v>
      </c>
      <c r="C20" s="29">
        <v>11175000</v>
      </c>
      <c r="D20" s="29">
        <v>0</v>
      </c>
      <c r="E20" s="29">
        <v>11175000</v>
      </c>
      <c r="F20" s="29">
        <v>0</v>
      </c>
      <c r="G20" s="29">
        <v>0</v>
      </c>
      <c r="H20" s="29">
        <v>0</v>
      </c>
      <c r="I20" s="29">
        <v>47218000</v>
      </c>
      <c r="J20" s="29">
        <v>0</v>
      </c>
      <c r="K20" s="29">
        <v>0</v>
      </c>
      <c r="L20" s="29">
        <v>0</v>
      </c>
      <c r="M20" s="29">
        <v>7083096.27</v>
      </c>
      <c r="N20" s="29">
        <v>0</v>
      </c>
      <c r="O20" s="29">
        <v>7083096.27</v>
      </c>
      <c r="P20" s="29">
        <v>0</v>
      </c>
      <c r="Q20" s="29">
        <v>0</v>
      </c>
      <c r="R20" s="29">
        <v>0</v>
      </c>
      <c r="S20" s="29">
        <v>34474166.05</v>
      </c>
      <c r="T20" s="30">
        <v>0</v>
      </c>
      <c r="U20" s="30">
        <v>0</v>
      </c>
      <c r="V20" s="30">
        <v>0</v>
      </c>
    </row>
    <row r="21" spans="1:22" ht="36.75" customHeight="1">
      <c r="A21" s="27" t="s">
        <v>255</v>
      </c>
      <c r="B21" s="28" t="s">
        <v>256</v>
      </c>
      <c r="C21" s="29">
        <v>1127000</v>
      </c>
      <c r="D21" s="29">
        <v>0</v>
      </c>
      <c r="E21" s="29">
        <v>1127000</v>
      </c>
      <c r="F21" s="29">
        <v>0</v>
      </c>
      <c r="G21" s="29">
        <v>0</v>
      </c>
      <c r="H21" s="29">
        <v>0</v>
      </c>
      <c r="I21" s="29">
        <v>1407000</v>
      </c>
      <c r="J21" s="29">
        <v>0</v>
      </c>
      <c r="K21" s="29">
        <v>0</v>
      </c>
      <c r="L21" s="29">
        <v>0</v>
      </c>
      <c r="M21" s="29">
        <v>651505.43</v>
      </c>
      <c r="N21" s="29">
        <v>0</v>
      </c>
      <c r="O21" s="29">
        <v>651505.43</v>
      </c>
      <c r="P21" s="29">
        <v>0</v>
      </c>
      <c r="Q21" s="29">
        <v>0</v>
      </c>
      <c r="R21" s="29">
        <v>0</v>
      </c>
      <c r="S21" s="29">
        <v>728886.93</v>
      </c>
      <c r="T21" s="30">
        <v>0</v>
      </c>
      <c r="U21" s="30">
        <v>0</v>
      </c>
      <c r="V21" s="30">
        <v>0</v>
      </c>
    </row>
    <row r="22" spans="1:22" ht="39" customHeight="1">
      <c r="A22" s="27" t="s">
        <v>257</v>
      </c>
      <c r="B22" s="28" t="s">
        <v>258</v>
      </c>
      <c r="C22" s="29">
        <v>60422000</v>
      </c>
      <c r="D22" s="29">
        <v>0</v>
      </c>
      <c r="E22" s="29">
        <v>60422000</v>
      </c>
      <c r="F22" s="29">
        <v>0</v>
      </c>
      <c r="G22" s="29">
        <v>0</v>
      </c>
      <c r="H22" s="29">
        <v>0</v>
      </c>
      <c r="I22" s="29">
        <v>23275000</v>
      </c>
      <c r="J22" s="29">
        <v>0</v>
      </c>
      <c r="K22" s="29">
        <v>0</v>
      </c>
      <c r="L22" s="29">
        <v>0</v>
      </c>
      <c r="M22" s="29">
        <v>29297517.99</v>
      </c>
      <c r="N22" s="29">
        <v>0</v>
      </c>
      <c r="O22" s="29">
        <v>29297517.99</v>
      </c>
      <c r="P22" s="29">
        <v>0</v>
      </c>
      <c r="Q22" s="29">
        <v>0</v>
      </c>
      <c r="R22" s="29">
        <v>0</v>
      </c>
      <c r="S22" s="29">
        <v>13025532.02</v>
      </c>
      <c r="T22" s="30">
        <v>0</v>
      </c>
      <c r="U22" s="30">
        <v>0</v>
      </c>
      <c r="V22" s="30">
        <v>0</v>
      </c>
    </row>
    <row r="23" spans="1:22" ht="36" customHeight="1">
      <c r="A23" s="27" t="s">
        <v>259</v>
      </c>
      <c r="B23" s="28" t="s">
        <v>260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46980000</v>
      </c>
      <c r="J23" s="29">
        <v>0</v>
      </c>
      <c r="K23" s="29">
        <v>0</v>
      </c>
      <c r="L23" s="29">
        <v>0</v>
      </c>
      <c r="M23" s="29">
        <v>5761.25</v>
      </c>
      <c r="N23" s="29">
        <v>0</v>
      </c>
      <c r="O23" s="29">
        <v>5761.25</v>
      </c>
      <c r="P23" s="29">
        <v>0</v>
      </c>
      <c r="Q23" s="29">
        <v>0</v>
      </c>
      <c r="R23" s="29">
        <v>0</v>
      </c>
      <c r="S23" s="29">
        <v>20643201.13</v>
      </c>
      <c r="T23" s="30">
        <v>0</v>
      </c>
      <c r="U23" s="30">
        <v>0</v>
      </c>
      <c r="V23" s="30">
        <v>0</v>
      </c>
    </row>
    <row r="24" spans="1:22" ht="36" customHeight="1" hidden="1">
      <c r="A24" s="27" t="s">
        <v>349</v>
      </c>
      <c r="B24" s="28" t="s">
        <v>348</v>
      </c>
      <c r="C24" s="29"/>
      <c r="D24" s="29"/>
      <c r="E24" s="29"/>
      <c r="F24" s="29"/>
      <c r="G24" s="29"/>
      <c r="H24" s="29"/>
      <c r="I24" s="29"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0"/>
      <c r="V24" s="30"/>
    </row>
    <row r="25" spans="1:22" ht="27" customHeight="1">
      <c r="A25" s="27" t="s">
        <v>261</v>
      </c>
      <c r="B25" s="28" t="s">
        <v>262</v>
      </c>
      <c r="C25" s="29">
        <v>50000</v>
      </c>
      <c r="D25" s="29">
        <v>0</v>
      </c>
      <c r="E25" s="29">
        <v>50000</v>
      </c>
      <c r="F25" s="29">
        <v>0</v>
      </c>
      <c r="G25" s="29">
        <v>0</v>
      </c>
      <c r="H25" s="29">
        <v>0</v>
      </c>
      <c r="I25" s="29">
        <v>3808000</v>
      </c>
      <c r="J25" s="29">
        <v>0</v>
      </c>
      <c r="K25" s="29">
        <v>0</v>
      </c>
      <c r="L25" s="29">
        <v>0</v>
      </c>
      <c r="M25" s="29">
        <v>37295.78</v>
      </c>
      <c r="N25" s="29">
        <v>0</v>
      </c>
      <c r="O25" s="29">
        <v>37295.78</v>
      </c>
      <c r="P25" s="29">
        <v>0</v>
      </c>
      <c r="Q25" s="29">
        <v>0</v>
      </c>
      <c r="R25" s="29">
        <v>0</v>
      </c>
      <c r="S25" s="29">
        <v>2984183.35</v>
      </c>
      <c r="T25" s="30">
        <v>0</v>
      </c>
      <c r="U25" s="30">
        <v>0</v>
      </c>
      <c r="V25" s="30">
        <v>0</v>
      </c>
    </row>
    <row r="26" spans="1:22" ht="30" customHeight="1">
      <c r="A26" s="27" t="s">
        <v>263</v>
      </c>
      <c r="B26" s="28" t="s">
        <v>264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9061.34</v>
      </c>
      <c r="N26" s="29">
        <v>0</v>
      </c>
      <c r="O26" s="29">
        <v>9061.34</v>
      </c>
      <c r="P26" s="29">
        <v>0</v>
      </c>
      <c r="Q26" s="29">
        <v>0</v>
      </c>
      <c r="R26" s="29">
        <v>0</v>
      </c>
      <c r="S26" s="29">
        <v>39770.42</v>
      </c>
      <c r="T26" s="30">
        <v>0</v>
      </c>
      <c r="U26" s="30">
        <v>0</v>
      </c>
      <c r="V26" s="30">
        <v>0</v>
      </c>
    </row>
    <row r="27" spans="1:22" ht="41.25" customHeight="1">
      <c r="A27" s="27" t="s">
        <v>265</v>
      </c>
      <c r="B27" s="28" t="s">
        <v>266</v>
      </c>
      <c r="C27" s="29">
        <v>25346500</v>
      </c>
      <c r="D27" s="29">
        <v>0</v>
      </c>
      <c r="E27" s="29">
        <v>25346500</v>
      </c>
      <c r="F27" s="29">
        <v>0</v>
      </c>
      <c r="G27" s="29">
        <v>0</v>
      </c>
      <c r="H27" s="29">
        <v>0</v>
      </c>
      <c r="I27" s="29">
        <v>6824700</v>
      </c>
      <c r="J27" s="29">
        <v>0</v>
      </c>
      <c r="K27" s="29">
        <v>0</v>
      </c>
      <c r="L27" s="29">
        <v>0</v>
      </c>
      <c r="M27" s="29">
        <v>25346500</v>
      </c>
      <c r="N27" s="29">
        <v>0</v>
      </c>
      <c r="O27" s="29">
        <v>25346500</v>
      </c>
      <c r="P27" s="29">
        <v>0</v>
      </c>
      <c r="Q27" s="29">
        <v>0</v>
      </c>
      <c r="R27" s="29">
        <v>0</v>
      </c>
      <c r="S27" s="29">
        <v>4845825</v>
      </c>
      <c r="T27" s="30">
        <v>0</v>
      </c>
      <c r="U27" s="30">
        <v>0</v>
      </c>
      <c r="V27" s="30">
        <v>0</v>
      </c>
    </row>
    <row r="28" spans="1:22" ht="39.75" customHeight="1">
      <c r="A28" s="27" t="s">
        <v>267</v>
      </c>
      <c r="B28" s="28" t="s">
        <v>268</v>
      </c>
      <c r="C28" s="29">
        <v>82560000</v>
      </c>
      <c r="D28" s="29">
        <v>0</v>
      </c>
      <c r="E28" s="29">
        <v>82560000</v>
      </c>
      <c r="F28" s="29">
        <v>0</v>
      </c>
      <c r="G28" s="29">
        <v>0</v>
      </c>
      <c r="H28" s="29">
        <v>0</v>
      </c>
      <c r="I28" s="29">
        <v>46314553.32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12276808</v>
      </c>
      <c r="T28" s="30">
        <v>0</v>
      </c>
      <c r="U28" s="30">
        <v>0</v>
      </c>
      <c r="V28" s="30">
        <v>0</v>
      </c>
    </row>
    <row r="29" spans="1:22" ht="45">
      <c r="A29" s="27" t="s">
        <v>269</v>
      </c>
      <c r="B29" s="28" t="s">
        <v>270</v>
      </c>
      <c r="C29" s="29">
        <v>705000</v>
      </c>
      <c r="D29" s="29">
        <v>0</v>
      </c>
      <c r="E29" s="29">
        <v>705000</v>
      </c>
      <c r="F29" s="29">
        <v>0</v>
      </c>
      <c r="G29" s="29">
        <v>0</v>
      </c>
      <c r="H29" s="29">
        <v>0</v>
      </c>
      <c r="I29" s="29">
        <v>170576820.75</v>
      </c>
      <c r="J29" s="29">
        <v>0</v>
      </c>
      <c r="K29" s="29">
        <v>0</v>
      </c>
      <c r="L29" s="29">
        <v>0</v>
      </c>
      <c r="M29" s="29">
        <v>705000</v>
      </c>
      <c r="N29" s="29">
        <v>0</v>
      </c>
      <c r="O29" s="29">
        <v>705000</v>
      </c>
      <c r="P29" s="29">
        <v>0</v>
      </c>
      <c r="Q29" s="29">
        <v>0</v>
      </c>
      <c r="R29" s="29">
        <v>0</v>
      </c>
      <c r="S29" s="29">
        <v>148724309.55</v>
      </c>
      <c r="T29" s="30">
        <v>0</v>
      </c>
      <c r="U29" s="30">
        <v>0</v>
      </c>
      <c r="V29" s="30">
        <v>0</v>
      </c>
    </row>
    <row r="30" spans="1:22" ht="21.75" customHeight="1">
      <c r="A30" s="27" t="s">
        <v>393</v>
      </c>
      <c r="B30" s="28" t="s">
        <v>392</v>
      </c>
      <c r="C30" s="29"/>
      <c r="D30" s="29"/>
      <c r="E30" s="29"/>
      <c r="F30" s="29"/>
      <c r="G30" s="29"/>
      <c r="H30" s="29"/>
      <c r="I30" s="29">
        <v>1256000</v>
      </c>
      <c r="J30" s="29"/>
      <c r="K30" s="29"/>
      <c r="L30" s="29"/>
      <c r="M30" s="29"/>
      <c r="N30" s="29"/>
      <c r="O30" s="29"/>
      <c r="P30" s="29"/>
      <c r="Q30" s="29"/>
      <c r="R30" s="29"/>
      <c r="S30" s="29">
        <v>1256000</v>
      </c>
      <c r="T30" s="30"/>
      <c r="U30" s="30"/>
      <c r="V30" s="30"/>
    </row>
    <row r="31" spans="1:22" ht="36" customHeight="1">
      <c r="A31" s="27" t="s">
        <v>275</v>
      </c>
      <c r="B31" s="28" t="s">
        <v>271</v>
      </c>
      <c r="C31" s="29">
        <v>770850</v>
      </c>
      <c r="D31" s="29">
        <v>0</v>
      </c>
      <c r="E31" s="29">
        <v>770850</v>
      </c>
      <c r="F31" s="29">
        <v>0</v>
      </c>
      <c r="G31" s="29">
        <v>0</v>
      </c>
      <c r="H31" s="29">
        <v>0</v>
      </c>
      <c r="I31" s="29">
        <v>361165</v>
      </c>
      <c r="J31" s="29">
        <v>0</v>
      </c>
      <c r="K31" s="29">
        <v>0</v>
      </c>
      <c r="L31" s="29">
        <v>0</v>
      </c>
      <c r="M31" s="29">
        <v>385425</v>
      </c>
      <c r="N31" s="29">
        <v>0</v>
      </c>
      <c r="O31" s="29">
        <v>385425</v>
      </c>
      <c r="P31" s="29">
        <v>0</v>
      </c>
      <c r="Q31" s="29">
        <v>0</v>
      </c>
      <c r="R31" s="29">
        <v>0</v>
      </c>
      <c r="S31" s="29">
        <v>270873</v>
      </c>
      <c r="T31" s="30">
        <v>0</v>
      </c>
      <c r="U31" s="30">
        <v>0</v>
      </c>
      <c r="V31" s="30">
        <v>0</v>
      </c>
    </row>
    <row r="32" spans="1:22" ht="48" customHeight="1">
      <c r="A32" s="40" t="s">
        <v>352</v>
      </c>
      <c r="B32" s="28" t="s">
        <v>350</v>
      </c>
      <c r="C32" s="29"/>
      <c r="D32" s="29"/>
      <c r="E32" s="29"/>
      <c r="F32" s="29"/>
      <c r="G32" s="29"/>
      <c r="H32" s="29"/>
      <c r="I32" s="29">
        <v>136000</v>
      </c>
      <c r="J32" s="29"/>
      <c r="K32" s="29"/>
      <c r="L32" s="29"/>
      <c r="M32" s="29"/>
      <c r="N32" s="29"/>
      <c r="O32" s="29"/>
      <c r="P32" s="29"/>
      <c r="Q32" s="29"/>
      <c r="R32" s="29"/>
      <c r="S32" s="29">
        <v>0</v>
      </c>
      <c r="T32" s="30"/>
      <c r="U32" s="30"/>
      <c r="V32" s="30"/>
    </row>
    <row r="33" spans="1:22" ht="45.75" customHeight="1">
      <c r="A33" s="40" t="s">
        <v>353</v>
      </c>
      <c r="B33" s="28" t="s">
        <v>351</v>
      </c>
      <c r="C33" s="29"/>
      <c r="D33" s="29"/>
      <c r="E33" s="29"/>
      <c r="F33" s="29"/>
      <c r="G33" s="29"/>
      <c r="H33" s="29"/>
      <c r="I33" s="29">
        <v>620000</v>
      </c>
      <c r="J33" s="29"/>
      <c r="K33" s="29"/>
      <c r="L33" s="29"/>
      <c r="M33" s="29"/>
      <c r="N33" s="29"/>
      <c r="O33" s="29"/>
      <c r="P33" s="29"/>
      <c r="Q33" s="29"/>
      <c r="R33" s="29"/>
      <c r="S33" s="29">
        <v>324552.1</v>
      </c>
      <c r="T33" s="30"/>
      <c r="U33" s="30"/>
      <c r="V33" s="30"/>
    </row>
    <row r="34" spans="1:22" ht="27.75" customHeight="1">
      <c r="A34" s="27" t="s">
        <v>276</v>
      </c>
      <c r="B34" s="28" t="s">
        <v>277</v>
      </c>
      <c r="C34" s="29"/>
      <c r="D34" s="29"/>
      <c r="E34" s="29"/>
      <c r="F34" s="29"/>
      <c r="G34" s="29"/>
      <c r="H34" s="29"/>
      <c r="I34" s="29">
        <v>6351000</v>
      </c>
      <c r="J34" s="29"/>
      <c r="K34" s="29"/>
      <c r="L34" s="29"/>
      <c r="M34" s="29"/>
      <c r="N34" s="29"/>
      <c r="O34" s="29"/>
      <c r="P34" s="29"/>
      <c r="Q34" s="29"/>
      <c r="R34" s="29"/>
      <c r="S34" s="29">
        <v>910300</v>
      </c>
      <c r="T34" s="30"/>
      <c r="U34" s="30"/>
      <c r="V34" s="30"/>
    </row>
    <row r="35" spans="1:22" ht="53.25" customHeight="1">
      <c r="A35" s="27" t="s">
        <v>272</v>
      </c>
      <c r="B35" s="28" t="s">
        <v>273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-728420.9</v>
      </c>
      <c r="N35" s="29">
        <v>0</v>
      </c>
      <c r="O35" s="29">
        <v>-728420.9</v>
      </c>
      <c r="P35" s="29">
        <v>0</v>
      </c>
      <c r="Q35" s="29">
        <v>0</v>
      </c>
      <c r="R35" s="29">
        <v>0</v>
      </c>
      <c r="S35" s="29">
        <v>-2462589.06</v>
      </c>
      <c r="T35" s="30">
        <v>0</v>
      </c>
      <c r="U35" s="30">
        <v>0</v>
      </c>
      <c r="V35" s="30">
        <v>0</v>
      </c>
    </row>
    <row r="36" spans="1:22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36" customHeight="1">
      <c r="A37" s="63"/>
      <c r="B37" s="63"/>
      <c r="C37" s="63"/>
      <c r="D37" s="63"/>
      <c r="E37" s="63"/>
      <c r="F37" s="63"/>
      <c r="G37" s="63"/>
      <c r="H37" s="63"/>
      <c r="I37" s="31"/>
      <c r="J37" s="31"/>
      <c r="K37" s="31"/>
      <c r="L37" s="32"/>
      <c r="M37" s="32"/>
      <c r="N37" s="32"/>
      <c r="O37" s="32"/>
      <c r="P37" s="32"/>
      <c r="Q37" s="32"/>
      <c r="R37" s="32"/>
      <c r="S37" s="32"/>
      <c r="T37" s="32"/>
      <c r="U37" s="13"/>
      <c r="V37" s="32"/>
    </row>
  </sheetData>
  <mergeCells count="8">
    <mergeCell ref="A37:H37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271"/>
  <sheetViews>
    <sheetView showGridLines="0" showZeros="0" tabSelected="1" zoomScale="90" zoomScaleNormal="90" zoomScaleSheetLayoutView="70" workbookViewId="0" topLeftCell="A260">
      <selection activeCell="C268" sqref="C268"/>
    </sheetView>
  </sheetViews>
  <sheetFormatPr defaultColWidth="9.00390625" defaultRowHeight="12.75"/>
  <cols>
    <col min="1" max="1" width="47.75390625" style="39" customWidth="1"/>
    <col min="2" max="2" width="27.625" style="39" customWidth="1"/>
    <col min="3" max="3" width="19.75390625" style="84" customWidth="1"/>
    <col min="4" max="4" width="20.125" style="84" customWidth="1"/>
    <col min="5" max="16384" width="9.125" style="36" customWidth="1"/>
  </cols>
  <sheetData>
    <row r="1" spans="1:4" ht="7.5" customHeight="1" hidden="1">
      <c r="A1" s="33"/>
      <c r="B1" s="34"/>
      <c r="C1" s="35"/>
      <c r="D1" s="35"/>
    </row>
    <row r="2" spans="1:4" ht="15">
      <c r="A2" s="37" t="s">
        <v>395</v>
      </c>
      <c r="B2" s="37"/>
      <c r="C2" s="61"/>
      <c r="D2" s="62"/>
    </row>
    <row r="3" spans="1:4" ht="12.75">
      <c r="A3" s="38"/>
      <c r="B3" s="38"/>
      <c r="C3" s="75"/>
      <c r="D3" s="75"/>
    </row>
    <row r="4" spans="1:4" s="44" customFormat="1" ht="42" customHeight="1">
      <c r="A4" s="51" t="s">
        <v>278</v>
      </c>
      <c r="B4" s="52" t="s">
        <v>279</v>
      </c>
      <c r="C4" s="76" t="s">
        <v>212</v>
      </c>
      <c r="D4" s="77" t="s">
        <v>217</v>
      </c>
    </row>
    <row r="5" spans="1:4" s="44" customFormat="1" ht="12.75">
      <c r="A5" s="53">
        <v>1</v>
      </c>
      <c r="B5" s="54">
        <v>2</v>
      </c>
      <c r="C5" s="78">
        <v>3</v>
      </c>
      <c r="D5" s="78">
        <v>4</v>
      </c>
    </row>
    <row r="6" spans="1:4" s="44" customFormat="1" ht="36" customHeight="1">
      <c r="A6" s="41" t="s">
        <v>197</v>
      </c>
      <c r="B6" s="42" t="s">
        <v>280</v>
      </c>
      <c r="C6" s="43">
        <f>C7+C10+C18+C30+C32+C42+C44+C59+C68+C78+C80+C83+C85+C91+C94+C103+C106+C119+C133+C138+C152+C166+C180+C192+C204+C216+C228+C230+C233+C241+C245+C254+C263+C266</f>
        <v>805793654.5100001</v>
      </c>
      <c r="D6" s="43">
        <f>D7+D10+D18+D30+D32+D42+D44+D59+D68+D78+D80+D83+D85+D91+D94+D103+D106+D119+D133+D138+D152+D166+D180+D192+D204+D216+D228+D230+D233+D241+D245+D254+D263+D266</f>
        <v>498232022.71000016</v>
      </c>
    </row>
    <row r="7" spans="1:4" s="48" customFormat="1" ht="60">
      <c r="A7" s="45" t="s">
        <v>295</v>
      </c>
      <c r="B7" s="46" t="s">
        <v>296</v>
      </c>
      <c r="C7" s="47">
        <f>C8+C9</f>
        <v>863691</v>
      </c>
      <c r="D7" s="47">
        <f>D8+D9</f>
        <v>784588.79</v>
      </c>
    </row>
    <row r="8" spans="1:4" s="48" customFormat="1" ht="15">
      <c r="A8" s="40" t="s">
        <v>281</v>
      </c>
      <c r="B8" s="49" t="s">
        <v>297</v>
      </c>
      <c r="C8" s="79">
        <v>653361</v>
      </c>
      <c r="D8" s="79">
        <v>620329.05</v>
      </c>
    </row>
    <row r="9" spans="1:4" s="48" customFormat="1" ht="15">
      <c r="A9" s="40" t="s">
        <v>283</v>
      </c>
      <c r="B9" s="49" t="s">
        <v>298</v>
      </c>
      <c r="C9" s="79">
        <v>210330</v>
      </c>
      <c r="D9" s="79">
        <v>164259.74</v>
      </c>
    </row>
    <row r="10" spans="1:4" s="48" customFormat="1" ht="75">
      <c r="A10" s="45" t="s">
        <v>299</v>
      </c>
      <c r="B10" s="46" t="s">
        <v>300</v>
      </c>
      <c r="C10" s="47">
        <f>SUM(C11:C17)</f>
        <v>2333790.89</v>
      </c>
      <c r="D10" s="47">
        <f>SUM(D11:D17)</f>
        <v>1726902.82</v>
      </c>
    </row>
    <row r="11" spans="1:4" s="48" customFormat="1" ht="15">
      <c r="A11" s="40" t="s">
        <v>281</v>
      </c>
      <c r="B11" s="49" t="s">
        <v>301</v>
      </c>
      <c r="C11" s="79">
        <v>1752609</v>
      </c>
      <c r="D11" s="79">
        <v>1222900.06</v>
      </c>
    </row>
    <row r="12" spans="1:4" s="48" customFormat="1" ht="15">
      <c r="A12" s="40" t="s">
        <v>282</v>
      </c>
      <c r="B12" s="49" t="s">
        <v>396</v>
      </c>
      <c r="C12" s="79">
        <v>300</v>
      </c>
      <c r="D12" s="79">
        <v>300</v>
      </c>
    </row>
    <row r="13" spans="1:4" s="48" customFormat="1" ht="15">
      <c r="A13" s="40" t="s">
        <v>283</v>
      </c>
      <c r="B13" s="49" t="s">
        <v>302</v>
      </c>
      <c r="C13" s="79">
        <v>366907.14</v>
      </c>
      <c r="D13" s="79">
        <v>360025.15</v>
      </c>
    </row>
    <row r="14" spans="1:4" s="48" customFormat="1" ht="15">
      <c r="A14" s="40" t="s">
        <v>284</v>
      </c>
      <c r="B14" s="49" t="s">
        <v>303</v>
      </c>
      <c r="C14" s="79">
        <v>700</v>
      </c>
      <c r="D14" s="79">
        <v>220.09</v>
      </c>
    </row>
    <row r="15" spans="1:4" s="48" customFormat="1" ht="15">
      <c r="A15" s="40" t="s">
        <v>292</v>
      </c>
      <c r="B15" s="49" t="s">
        <v>304</v>
      </c>
      <c r="C15" s="79">
        <v>34933.68</v>
      </c>
      <c r="D15" s="79">
        <v>30407.52</v>
      </c>
    </row>
    <row r="16" spans="1:4" s="48" customFormat="1" ht="15">
      <c r="A16" s="40" t="s">
        <v>293</v>
      </c>
      <c r="B16" s="49" t="s">
        <v>305</v>
      </c>
      <c r="C16" s="79">
        <v>154341.07</v>
      </c>
      <c r="D16" s="79">
        <v>96570</v>
      </c>
    </row>
    <row r="17" spans="1:4" s="48" customFormat="1" ht="30">
      <c r="A17" s="40" t="s">
        <v>294</v>
      </c>
      <c r="B17" s="49" t="s">
        <v>306</v>
      </c>
      <c r="C17" s="79">
        <v>24000</v>
      </c>
      <c r="D17" s="79">
        <v>16480</v>
      </c>
    </row>
    <row r="18" spans="1:4" s="48" customFormat="1" ht="90">
      <c r="A18" s="45" t="s">
        <v>307</v>
      </c>
      <c r="B18" s="46" t="s">
        <v>308</v>
      </c>
      <c r="C18" s="47">
        <f>SUM(C19:C29)</f>
        <v>24060256.34</v>
      </c>
      <c r="D18" s="47">
        <f>SUM(D19:D29)</f>
        <v>18088392.23</v>
      </c>
    </row>
    <row r="19" spans="1:4" s="48" customFormat="1" ht="15">
      <c r="A19" s="40" t="s">
        <v>281</v>
      </c>
      <c r="B19" s="49" t="s">
        <v>309</v>
      </c>
      <c r="C19" s="79">
        <v>13370211.79</v>
      </c>
      <c r="D19" s="79">
        <v>10565631.67</v>
      </c>
    </row>
    <row r="20" spans="1:4" s="48" customFormat="1" ht="15">
      <c r="A20" s="40" t="s">
        <v>282</v>
      </c>
      <c r="B20" s="49" t="s">
        <v>310</v>
      </c>
      <c r="C20" s="79">
        <v>1400</v>
      </c>
      <c r="D20" s="79">
        <v>1400</v>
      </c>
    </row>
    <row r="21" spans="1:4" s="48" customFormat="1" ht="15">
      <c r="A21" s="40" t="s">
        <v>283</v>
      </c>
      <c r="B21" s="49" t="s">
        <v>311</v>
      </c>
      <c r="C21" s="79">
        <v>6491102.48</v>
      </c>
      <c r="D21" s="79">
        <v>4362380.36</v>
      </c>
    </row>
    <row r="22" spans="1:4" s="48" customFormat="1" ht="15">
      <c r="A22" s="40" t="s">
        <v>284</v>
      </c>
      <c r="B22" s="49" t="s">
        <v>312</v>
      </c>
      <c r="C22" s="79">
        <v>674403.46</v>
      </c>
      <c r="D22" s="79">
        <v>496062.66</v>
      </c>
    </row>
    <row r="23" spans="1:4" s="48" customFormat="1" ht="15">
      <c r="A23" s="40" t="s">
        <v>285</v>
      </c>
      <c r="B23" s="49" t="s">
        <v>313</v>
      </c>
      <c r="C23" s="79">
        <v>13600</v>
      </c>
      <c r="D23" s="79">
        <v>350</v>
      </c>
    </row>
    <row r="24" spans="1:4" s="48" customFormat="1" ht="15">
      <c r="A24" s="40" t="s">
        <v>286</v>
      </c>
      <c r="B24" s="49" t="s">
        <v>314</v>
      </c>
      <c r="C24" s="79">
        <v>989000</v>
      </c>
      <c r="D24" s="79">
        <v>738944.61</v>
      </c>
    </row>
    <row r="25" spans="1:4" s="48" customFormat="1" ht="15">
      <c r="A25" s="40" t="s">
        <v>288</v>
      </c>
      <c r="B25" s="49" t="s">
        <v>315</v>
      </c>
      <c r="C25" s="79">
        <v>498740</v>
      </c>
      <c r="D25" s="79">
        <v>315586.39</v>
      </c>
    </row>
    <row r="26" spans="1:4" s="48" customFormat="1" ht="15">
      <c r="A26" s="40" t="s">
        <v>289</v>
      </c>
      <c r="B26" s="49" t="s">
        <v>316</v>
      </c>
      <c r="C26" s="79">
        <v>756090.45</v>
      </c>
      <c r="D26" s="79">
        <v>564463.77</v>
      </c>
    </row>
    <row r="27" spans="1:4" s="48" customFormat="1" ht="15">
      <c r="A27" s="40" t="s">
        <v>292</v>
      </c>
      <c r="B27" s="49" t="s">
        <v>317</v>
      </c>
      <c r="C27" s="79">
        <v>326961.62</v>
      </c>
      <c r="D27" s="79">
        <v>204126.45</v>
      </c>
    </row>
    <row r="28" spans="1:4" s="48" customFormat="1" ht="15" hidden="1">
      <c r="A28" s="40" t="s">
        <v>293</v>
      </c>
      <c r="B28" s="49" t="s">
        <v>318</v>
      </c>
      <c r="C28" s="50"/>
      <c r="D28" s="50"/>
    </row>
    <row r="29" spans="1:4" s="48" customFormat="1" ht="30">
      <c r="A29" s="40" t="s">
        <v>294</v>
      </c>
      <c r="B29" s="49" t="s">
        <v>319</v>
      </c>
      <c r="C29" s="79">
        <v>938746.54</v>
      </c>
      <c r="D29" s="79">
        <v>839446.32</v>
      </c>
    </row>
    <row r="30" spans="1:4" s="48" customFormat="1" ht="15">
      <c r="A30" s="45" t="s">
        <v>387</v>
      </c>
      <c r="B30" s="46" t="s">
        <v>354</v>
      </c>
      <c r="C30" s="47">
        <f>SUM(C31)</f>
        <v>57400</v>
      </c>
      <c r="D30" s="47">
        <f>SUM(D31)</f>
        <v>0</v>
      </c>
    </row>
    <row r="31" spans="1:4" s="48" customFormat="1" ht="15">
      <c r="A31" s="40" t="s">
        <v>357</v>
      </c>
      <c r="B31" s="49" t="s">
        <v>355</v>
      </c>
      <c r="C31" s="50">
        <v>57400</v>
      </c>
      <c r="D31" s="50">
        <v>0</v>
      </c>
    </row>
    <row r="32" spans="1:4" s="48" customFormat="1" ht="60">
      <c r="A32" s="45" t="s">
        <v>320</v>
      </c>
      <c r="B32" s="46" t="s">
        <v>321</v>
      </c>
      <c r="C32" s="47">
        <f>SUM(C33:C41)</f>
        <v>6613118.11</v>
      </c>
      <c r="D32" s="47">
        <f>SUM(D33:D41)</f>
        <v>4351401.01</v>
      </c>
    </row>
    <row r="33" spans="1:4" s="48" customFormat="1" ht="15">
      <c r="A33" s="40" t="s">
        <v>281</v>
      </c>
      <c r="B33" s="49" t="s">
        <v>322</v>
      </c>
      <c r="C33" s="79">
        <v>4185357</v>
      </c>
      <c r="D33" s="79">
        <v>2615049.86</v>
      </c>
    </row>
    <row r="34" spans="1:4" s="48" customFormat="1" ht="15" hidden="1">
      <c r="A34" s="40" t="s">
        <v>282</v>
      </c>
      <c r="B34" s="49" t="s">
        <v>323</v>
      </c>
      <c r="C34" s="50"/>
      <c r="D34" s="50"/>
    </row>
    <row r="35" spans="1:4" s="48" customFormat="1" ht="15">
      <c r="A35" s="40" t="s">
        <v>283</v>
      </c>
      <c r="B35" s="49" t="s">
        <v>324</v>
      </c>
      <c r="C35" s="79">
        <v>1579966.11</v>
      </c>
      <c r="D35" s="79">
        <v>1372256.41</v>
      </c>
    </row>
    <row r="36" spans="1:4" s="48" customFormat="1" ht="15">
      <c r="A36" s="40" t="s">
        <v>284</v>
      </c>
      <c r="B36" s="49" t="s">
        <v>325</v>
      </c>
      <c r="C36" s="79">
        <v>110000</v>
      </c>
      <c r="D36" s="79">
        <v>67809.44</v>
      </c>
    </row>
    <row r="37" spans="1:4" s="48" customFormat="1" ht="15">
      <c r="A37" s="40" t="s">
        <v>288</v>
      </c>
      <c r="B37" s="49" t="s">
        <v>326</v>
      </c>
      <c r="C37" s="79">
        <v>12000</v>
      </c>
      <c r="D37" s="79">
        <v>5461</v>
      </c>
    </row>
    <row r="38" spans="1:4" s="48" customFormat="1" ht="15">
      <c r="A38" s="40" t="s">
        <v>289</v>
      </c>
      <c r="B38" s="49" t="s">
        <v>327</v>
      </c>
      <c r="C38" s="79">
        <v>550000</v>
      </c>
      <c r="D38" s="79">
        <v>190431.59</v>
      </c>
    </row>
    <row r="39" spans="1:4" s="48" customFormat="1" ht="15">
      <c r="A39" s="40" t="s">
        <v>292</v>
      </c>
      <c r="B39" s="49" t="s">
        <v>328</v>
      </c>
      <c r="C39" s="79">
        <v>22000</v>
      </c>
      <c r="D39" s="79">
        <v>17651.08</v>
      </c>
    </row>
    <row r="40" spans="1:4" s="48" customFormat="1" ht="15">
      <c r="A40" s="40" t="s">
        <v>293</v>
      </c>
      <c r="B40" s="49" t="s">
        <v>329</v>
      </c>
      <c r="C40" s="79">
        <v>67795</v>
      </c>
      <c r="D40" s="79">
        <v>16395</v>
      </c>
    </row>
    <row r="41" spans="1:4" s="48" customFormat="1" ht="30">
      <c r="A41" s="40" t="s">
        <v>294</v>
      </c>
      <c r="B41" s="49" t="s">
        <v>330</v>
      </c>
      <c r="C41" s="79">
        <v>86000</v>
      </c>
      <c r="D41" s="79">
        <v>66346.63</v>
      </c>
    </row>
    <row r="42" spans="1:4" s="48" customFormat="1" ht="15">
      <c r="A42" s="45" t="s">
        <v>388</v>
      </c>
      <c r="B42" s="46" t="s">
        <v>356</v>
      </c>
      <c r="C42" s="47">
        <f>SUM(C43)</f>
        <v>1717113.64</v>
      </c>
      <c r="D42" s="47">
        <f>SUM(D43)</f>
        <v>0</v>
      </c>
    </row>
    <row r="43" spans="1:4" s="48" customFormat="1" ht="15">
      <c r="A43" s="40" t="s">
        <v>359</v>
      </c>
      <c r="B43" s="49" t="s">
        <v>358</v>
      </c>
      <c r="C43" s="79">
        <v>1717113.64</v>
      </c>
      <c r="D43" s="50">
        <v>0</v>
      </c>
    </row>
    <row r="44" spans="1:4" s="48" customFormat="1" ht="15">
      <c r="A44" s="45" t="s">
        <v>331</v>
      </c>
      <c r="B44" s="46" t="s">
        <v>332</v>
      </c>
      <c r="C44" s="47">
        <f>SUM(C45:C58)</f>
        <v>9198641.6</v>
      </c>
      <c r="D44" s="47">
        <f>SUM(D45:D58)</f>
        <v>5854529.59</v>
      </c>
    </row>
    <row r="45" spans="1:4" s="48" customFormat="1" ht="15">
      <c r="A45" s="40" t="s">
        <v>281</v>
      </c>
      <c r="B45" s="49" t="s">
        <v>333</v>
      </c>
      <c r="C45" s="79">
        <v>4069046</v>
      </c>
      <c r="D45" s="79">
        <v>3028584.25</v>
      </c>
    </row>
    <row r="46" spans="1:4" s="48" customFormat="1" ht="15">
      <c r="A46" s="40" t="s">
        <v>282</v>
      </c>
      <c r="B46" s="49" t="s">
        <v>334</v>
      </c>
      <c r="C46" s="79">
        <v>1000</v>
      </c>
      <c r="D46" s="79">
        <v>600</v>
      </c>
    </row>
    <row r="47" spans="1:4" s="48" customFormat="1" ht="15">
      <c r="A47" s="40" t="s">
        <v>283</v>
      </c>
      <c r="B47" s="49" t="s">
        <v>335</v>
      </c>
      <c r="C47" s="79">
        <v>2074950</v>
      </c>
      <c r="D47" s="79">
        <v>1752674.74</v>
      </c>
    </row>
    <row r="48" spans="1:4" s="48" customFormat="1" ht="15">
      <c r="A48" s="40" t="s">
        <v>284</v>
      </c>
      <c r="B48" s="49" t="s">
        <v>336</v>
      </c>
      <c r="C48" s="79">
        <v>68000</v>
      </c>
      <c r="D48" s="79">
        <v>47316.71</v>
      </c>
    </row>
    <row r="49" spans="1:4" s="48" customFormat="1" ht="15">
      <c r="A49" s="40" t="s">
        <v>285</v>
      </c>
      <c r="B49" s="49" t="s">
        <v>337</v>
      </c>
      <c r="C49" s="79">
        <v>26576</v>
      </c>
      <c r="D49" s="79">
        <v>26376</v>
      </c>
    </row>
    <row r="50" spans="1:4" s="48" customFormat="1" ht="15">
      <c r="A50" s="40" t="s">
        <v>286</v>
      </c>
      <c r="B50" s="49" t="s">
        <v>338</v>
      </c>
      <c r="C50" s="79">
        <v>55000</v>
      </c>
      <c r="D50" s="79">
        <v>21892.22</v>
      </c>
    </row>
    <row r="51" spans="1:4" s="48" customFormat="1" ht="30">
      <c r="A51" s="40" t="s">
        <v>287</v>
      </c>
      <c r="B51" s="49" t="s">
        <v>339</v>
      </c>
      <c r="C51" s="79">
        <v>5000</v>
      </c>
      <c r="D51" s="79">
        <v>5000</v>
      </c>
    </row>
    <row r="52" spans="1:4" s="48" customFormat="1" ht="15">
      <c r="A52" s="40" t="s">
        <v>288</v>
      </c>
      <c r="B52" s="49" t="s">
        <v>340</v>
      </c>
      <c r="C52" s="79">
        <v>592000</v>
      </c>
      <c r="D52" s="79">
        <v>110477.96</v>
      </c>
    </row>
    <row r="53" spans="1:4" s="48" customFormat="1" ht="15">
      <c r="A53" s="40" t="s">
        <v>289</v>
      </c>
      <c r="B53" s="49" t="s">
        <v>341</v>
      </c>
      <c r="C53" s="79">
        <v>840335.2</v>
      </c>
      <c r="D53" s="79">
        <v>366800.75</v>
      </c>
    </row>
    <row r="54" spans="1:4" s="48" customFormat="1" ht="45" hidden="1">
      <c r="A54" s="40" t="s">
        <v>290</v>
      </c>
      <c r="B54" s="49" t="s">
        <v>342</v>
      </c>
      <c r="C54" s="79"/>
      <c r="D54" s="79"/>
    </row>
    <row r="55" spans="1:4" s="48" customFormat="1" ht="30" hidden="1">
      <c r="A55" s="40" t="s">
        <v>291</v>
      </c>
      <c r="B55" s="49" t="s">
        <v>343</v>
      </c>
      <c r="C55" s="50"/>
      <c r="D55" s="50"/>
    </row>
    <row r="56" spans="1:4" s="48" customFormat="1" ht="15">
      <c r="A56" s="40" t="s">
        <v>292</v>
      </c>
      <c r="B56" s="49" t="s">
        <v>344</v>
      </c>
      <c r="C56" s="79">
        <v>1178390.4</v>
      </c>
      <c r="D56" s="79">
        <v>354156.95</v>
      </c>
    </row>
    <row r="57" spans="1:4" s="48" customFormat="1" ht="15">
      <c r="A57" s="40" t="s">
        <v>293</v>
      </c>
      <c r="B57" s="49" t="s">
        <v>345</v>
      </c>
      <c r="C57" s="79">
        <v>79534</v>
      </c>
      <c r="D57" s="79">
        <v>51044</v>
      </c>
    </row>
    <row r="58" spans="1:4" s="48" customFormat="1" ht="30">
      <c r="A58" s="40" t="s">
        <v>294</v>
      </c>
      <c r="B58" s="49" t="s">
        <v>346</v>
      </c>
      <c r="C58" s="79">
        <v>208810</v>
      </c>
      <c r="D58" s="79">
        <v>89606.01</v>
      </c>
    </row>
    <row r="59" spans="1:4" s="48" customFormat="1" ht="15">
      <c r="A59" s="45" t="s">
        <v>389</v>
      </c>
      <c r="B59" s="46" t="s">
        <v>360</v>
      </c>
      <c r="C59" s="47">
        <f>SUM(C60:C67)</f>
        <v>1760000</v>
      </c>
      <c r="D59" s="47">
        <f>SUM(D60:D67)</f>
        <v>1002956.8800000001</v>
      </c>
    </row>
    <row r="60" spans="1:4" s="48" customFormat="1" ht="15">
      <c r="A60" s="40" t="s">
        <v>281</v>
      </c>
      <c r="B60" s="49" t="s">
        <v>361</v>
      </c>
      <c r="C60" s="79">
        <v>857315</v>
      </c>
      <c r="D60" s="79">
        <v>606863.31</v>
      </c>
    </row>
    <row r="61" spans="1:4" s="48" customFormat="1" ht="15">
      <c r="A61" s="40" t="s">
        <v>283</v>
      </c>
      <c r="B61" s="49" t="s">
        <v>362</v>
      </c>
      <c r="C61" s="79">
        <v>259685</v>
      </c>
      <c r="D61" s="79">
        <v>190140.91</v>
      </c>
    </row>
    <row r="62" spans="1:4" s="48" customFormat="1" ht="15">
      <c r="A62" s="40" t="s">
        <v>284</v>
      </c>
      <c r="B62" s="49" t="s">
        <v>363</v>
      </c>
      <c r="C62" s="79">
        <v>12000</v>
      </c>
      <c r="D62" s="79">
        <v>10860</v>
      </c>
    </row>
    <row r="63" spans="1:4" s="48" customFormat="1" ht="15">
      <c r="A63" s="40" t="s">
        <v>285</v>
      </c>
      <c r="B63" s="49" t="s">
        <v>364</v>
      </c>
      <c r="C63" s="79">
        <v>2000</v>
      </c>
      <c r="D63" s="79">
        <v>491</v>
      </c>
    </row>
    <row r="64" spans="1:4" s="48" customFormat="1" ht="15">
      <c r="A64" s="40" t="s">
        <v>286</v>
      </c>
      <c r="B64" s="49" t="s">
        <v>365</v>
      </c>
      <c r="C64" s="79">
        <v>140000</v>
      </c>
      <c r="D64" s="79">
        <v>31716.66</v>
      </c>
    </row>
    <row r="65" spans="1:4" s="48" customFormat="1" ht="15">
      <c r="A65" s="40" t="s">
        <v>288</v>
      </c>
      <c r="B65" s="49" t="s">
        <v>366</v>
      </c>
      <c r="C65" s="79">
        <v>201500</v>
      </c>
      <c r="D65" s="79">
        <v>108731</v>
      </c>
    </row>
    <row r="66" spans="1:4" s="48" customFormat="1" ht="15">
      <c r="A66" s="40" t="s">
        <v>289</v>
      </c>
      <c r="B66" s="49" t="s">
        <v>367</v>
      </c>
      <c r="C66" s="79">
        <v>267500</v>
      </c>
      <c r="D66" s="79">
        <v>42220</v>
      </c>
    </row>
    <row r="67" spans="1:4" s="48" customFormat="1" ht="30">
      <c r="A67" s="40" t="s">
        <v>294</v>
      </c>
      <c r="B67" s="49" t="s">
        <v>368</v>
      </c>
      <c r="C67" s="79">
        <v>20000</v>
      </c>
      <c r="D67" s="79">
        <v>11934</v>
      </c>
    </row>
    <row r="68" spans="1:4" s="48" customFormat="1" ht="60">
      <c r="A68" s="45" t="s">
        <v>0</v>
      </c>
      <c r="B68" s="46" t="s">
        <v>1</v>
      </c>
      <c r="C68" s="47">
        <f>SUM(C69:C77)</f>
        <v>5581520</v>
      </c>
      <c r="D68" s="47">
        <f>SUM(D69:D77)</f>
        <v>4904245.69</v>
      </c>
    </row>
    <row r="69" spans="1:4" s="48" customFormat="1" ht="15">
      <c r="A69" s="40" t="s">
        <v>281</v>
      </c>
      <c r="B69" s="49" t="s">
        <v>2</v>
      </c>
      <c r="C69" s="79">
        <v>3421665</v>
      </c>
      <c r="D69" s="79">
        <v>3085009.14</v>
      </c>
    </row>
    <row r="70" spans="1:4" s="48" customFormat="1" ht="15">
      <c r="A70" s="40" t="s">
        <v>283</v>
      </c>
      <c r="B70" s="49" t="s">
        <v>3</v>
      </c>
      <c r="C70" s="79">
        <v>1380613.09</v>
      </c>
      <c r="D70" s="79">
        <v>1349193.98</v>
      </c>
    </row>
    <row r="71" spans="1:4" s="48" customFormat="1" ht="15">
      <c r="A71" s="40" t="s">
        <v>284</v>
      </c>
      <c r="B71" s="49" t="s">
        <v>4</v>
      </c>
      <c r="C71" s="79">
        <v>50255</v>
      </c>
      <c r="D71" s="79">
        <v>23582.67</v>
      </c>
    </row>
    <row r="72" spans="1:4" s="48" customFormat="1" ht="15">
      <c r="A72" s="40" t="s">
        <v>286</v>
      </c>
      <c r="B72" s="49" t="s">
        <v>5</v>
      </c>
      <c r="C72" s="79">
        <v>313000</v>
      </c>
      <c r="D72" s="79">
        <v>168090.86</v>
      </c>
    </row>
    <row r="73" spans="1:4" s="48" customFormat="1" ht="15">
      <c r="A73" s="40" t="s">
        <v>288</v>
      </c>
      <c r="B73" s="49" t="s">
        <v>6</v>
      </c>
      <c r="C73" s="79">
        <v>9247.38</v>
      </c>
      <c r="D73" s="79">
        <v>6392.1</v>
      </c>
    </row>
    <row r="74" spans="1:4" s="48" customFormat="1" ht="15">
      <c r="A74" s="40" t="s">
        <v>289</v>
      </c>
      <c r="B74" s="49" t="s">
        <v>7</v>
      </c>
      <c r="C74" s="79">
        <v>237360</v>
      </c>
      <c r="D74" s="79">
        <v>102618</v>
      </c>
    </row>
    <row r="75" spans="1:4" s="48" customFormat="1" ht="15">
      <c r="A75" s="40" t="s">
        <v>292</v>
      </c>
      <c r="B75" s="49" t="s">
        <v>8</v>
      </c>
      <c r="C75" s="79">
        <v>94086.91</v>
      </c>
      <c r="D75" s="79">
        <v>94066.94</v>
      </c>
    </row>
    <row r="76" spans="1:4" s="48" customFormat="1" ht="15">
      <c r="A76" s="40" t="s">
        <v>293</v>
      </c>
      <c r="B76" s="49" t="s">
        <v>397</v>
      </c>
      <c r="C76" s="79">
        <v>2692</v>
      </c>
      <c r="D76" s="79">
        <v>2692</v>
      </c>
    </row>
    <row r="77" spans="1:4" s="48" customFormat="1" ht="30">
      <c r="A77" s="40" t="s">
        <v>294</v>
      </c>
      <c r="B77" s="49" t="s">
        <v>9</v>
      </c>
      <c r="C77" s="79">
        <v>72600.62</v>
      </c>
      <c r="D77" s="79">
        <v>72600</v>
      </c>
    </row>
    <row r="78" spans="1:4" s="48" customFormat="1" ht="30">
      <c r="A78" s="45" t="s">
        <v>390</v>
      </c>
      <c r="B78" s="46" t="s">
        <v>369</v>
      </c>
      <c r="C78" s="47">
        <f>SUM(C79)</f>
        <v>400000</v>
      </c>
      <c r="D78" s="47">
        <f>SUM(D79)</f>
        <v>99995.3</v>
      </c>
    </row>
    <row r="79" spans="1:4" s="48" customFormat="1" ht="30">
      <c r="A79" s="40" t="s">
        <v>294</v>
      </c>
      <c r="B79" s="49" t="s">
        <v>370</v>
      </c>
      <c r="C79" s="79">
        <v>400000</v>
      </c>
      <c r="D79" s="79">
        <v>99995.3</v>
      </c>
    </row>
    <row r="80" spans="1:4" s="48" customFormat="1" ht="30">
      <c r="A80" s="60" t="s">
        <v>400</v>
      </c>
      <c r="B80" s="49" t="s">
        <v>398</v>
      </c>
      <c r="C80" s="50">
        <f>SUM(C81:C82)</f>
        <v>10832900</v>
      </c>
      <c r="D80" s="50">
        <f>SUM(D81:D82)</f>
        <v>0</v>
      </c>
    </row>
    <row r="81" spans="1:4" s="48" customFormat="1" ht="15">
      <c r="A81" s="40" t="s">
        <v>288</v>
      </c>
      <c r="B81" s="49" t="s">
        <v>399</v>
      </c>
      <c r="C81" s="79">
        <v>10728482.17</v>
      </c>
      <c r="D81" s="79">
        <v>0</v>
      </c>
    </row>
    <row r="82" spans="1:4" s="48" customFormat="1" ht="15">
      <c r="A82" s="40" t="s">
        <v>289</v>
      </c>
      <c r="B82" s="49" t="s">
        <v>403</v>
      </c>
      <c r="C82" s="79">
        <v>104417.83</v>
      </c>
      <c r="D82" s="80"/>
    </row>
    <row r="83" spans="1:4" s="48" customFormat="1" ht="30">
      <c r="A83" s="45" t="s">
        <v>10</v>
      </c>
      <c r="B83" s="46" t="s">
        <v>11</v>
      </c>
      <c r="C83" s="47">
        <f>SUM(C84)</f>
        <v>1371900</v>
      </c>
      <c r="D83" s="47">
        <f>SUM(D84)</f>
        <v>444087.04</v>
      </c>
    </row>
    <row r="84" spans="1:4" s="48" customFormat="1" ht="15">
      <c r="A84" s="40" t="s">
        <v>289</v>
      </c>
      <c r="B84" s="49" t="s">
        <v>12</v>
      </c>
      <c r="C84" s="79">
        <v>1371900</v>
      </c>
      <c r="D84" s="79">
        <v>444087.04</v>
      </c>
    </row>
    <row r="85" spans="1:4" s="48" customFormat="1" ht="15">
      <c r="A85" s="45" t="s">
        <v>13</v>
      </c>
      <c r="B85" s="46" t="s">
        <v>14</v>
      </c>
      <c r="C85" s="47">
        <f>SUM(C86:C90)</f>
        <v>68881860.76</v>
      </c>
      <c r="D85" s="47">
        <f>SUM(D86:D90)</f>
        <v>12324406.86</v>
      </c>
    </row>
    <row r="86" spans="1:4" s="48" customFormat="1" ht="15">
      <c r="A86" s="40" t="s">
        <v>288</v>
      </c>
      <c r="B86" s="49" t="s">
        <v>15</v>
      </c>
      <c r="C86" s="79">
        <v>503131.6</v>
      </c>
      <c r="D86" s="79">
        <v>0</v>
      </c>
    </row>
    <row r="87" spans="1:4" s="48" customFormat="1" ht="15">
      <c r="A87" s="40" t="s">
        <v>289</v>
      </c>
      <c r="B87" s="49" t="s">
        <v>16</v>
      </c>
      <c r="C87" s="79">
        <v>26004226.74</v>
      </c>
      <c r="D87" s="79">
        <v>10061549.86</v>
      </c>
    </row>
    <row r="88" spans="1:4" s="48" customFormat="1" ht="30" hidden="1">
      <c r="A88" s="40" t="s">
        <v>291</v>
      </c>
      <c r="B88" s="49" t="s">
        <v>371</v>
      </c>
      <c r="C88" s="50"/>
      <c r="D88" s="50">
        <v>0</v>
      </c>
    </row>
    <row r="89" spans="1:4" s="48" customFormat="1" ht="15">
      <c r="A89" s="40" t="s">
        <v>293</v>
      </c>
      <c r="B89" s="49" t="s">
        <v>17</v>
      </c>
      <c r="C89" s="79">
        <v>42374502.42</v>
      </c>
      <c r="D89" s="79">
        <v>2262857</v>
      </c>
    </row>
    <row r="90" spans="1:4" s="48" customFormat="1" ht="30" hidden="1">
      <c r="A90" s="40" t="s">
        <v>294</v>
      </c>
      <c r="B90" s="49" t="s">
        <v>18</v>
      </c>
      <c r="C90" s="50"/>
      <c r="D90" s="50"/>
    </row>
    <row r="91" spans="1:4" s="48" customFormat="1" ht="15">
      <c r="A91" s="45" t="s">
        <v>19</v>
      </c>
      <c r="B91" s="46" t="s">
        <v>20</v>
      </c>
      <c r="C91" s="47">
        <f>SUM(C92:C93)</f>
        <v>5180000</v>
      </c>
      <c r="D91" s="47">
        <f>SUM(D92:D93)</f>
        <v>172735.5</v>
      </c>
    </row>
    <row r="92" spans="1:4" s="48" customFormat="1" ht="15">
      <c r="A92" s="40" t="s">
        <v>289</v>
      </c>
      <c r="B92" s="49" t="s">
        <v>21</v>
      </c>
      <c r="C92" s="79">
        <v>189847.78</v>
      </c>
      <c r="D92" s="79">
        <v>172735.5</v>
      </c>
    </row>
    <row r="93" spans="1:4" s="48" customFormat="1" ht="15">
      <c r="A93" s="40" t="s">
        <v>293</v>
      </c>
      <c r="B93" s="49" t="s">
        <v>22</v>
      </c>
      <c r="C93" s="79">
        <v>4990152.22</v>
      </c>
      <c r="D93" s="79">
        <v>0</v>
      </c>
    </row>
    <row r="94" spans="1:4" s="48" customFormat="1" ht="15">
      <c r="A94" s="45" t="s">
        <v>23</v>
      </c>
      <c r="B94" s="46" t="s">
        <v>24</v>
      </c>
      <c r="C94" s="47">
        <f>SUM(C95:C102)</f>
        <v>96034066</v>
      </c>
      <c r="D94" s="47">
        <f>SUM(D95:D102)</f>
        <v>64098510.00000001</v>
      </c>
    </row>
    <row r="95" spans="1:4" s="48" customFormat="1" ht="15">
      <c r="A95" s="40" t="s">
        <v>286</v>
      </c>
      <c r="B95" s="49" t="s">
        <v>25</v>
      </c>
      <c r="C95" s="79">
        <v>6923628.82</v>
      </c>
      <c r="D95" s="79">
        <v>4890563.76</v>
      </c>
    </row>
    <row r="96" spans="1:4" s="48" customFormat="1" ht="30" hidden="1">
      <c r="A96" s="40" t="s">
        <v>287</v>
      </c>
      <c r="B96" s="49" t="s">
        <v>26</v>
      </c>
      <c r="C96" s="50"/>
      <c r="D96" s="50"/>
    </row>
    <row r="97" spans="1:4" s="48" customFormat="1" ht="15">
      <c r="A97" s="40" t="s">
        <v>288</v>
      </c>
      <c r="B97" s="49" t="s">
        <v>27</v>
      </c>
      <c r="C97" s="79">
        <v>46352267.06</v>
      </c>
      <c r="D97" s="79">
        <v>29134760.2</v>
      </c>
    </row>
    <row r="98" spans="1:4" s="48" customFormat="1" ht="15">
      <c r="A98" s="40" t="s">
        <v>289</v>
      </c>
      <c r="B98" s="49" t="s">
        <v>28</v>
      </c>
      <c r="C98" s="79">
        <v>11734969.97</v>
      </c>
      <c r="D98" s="79">
        <v>5098619.06</v>
      </c>
    </row>
    <row r="99" spans="1:4" s="48" customFormat="1" ht="45">
      <c r="A99" s="40" t="s">
        <v>290</v>
      </c>
      <c r="B99" s="49" t="s">
        <v>29</v>
      </c>
      <c r="C99" s="79">
        <v>30121543.3</v>
      </c>
      <c r="D99" s="79">
        <v>24566634.85</v>
      </c>
    </row>
    <row r="100" spans="1:4" s="48" customFormat="1" ht="15">
      <c r="A100" s="40" t="s">
        <v>292</v>
      </c>
      <c r="B100" s="49" t="s">
        <v>30</v>
      </c>
      <c r="C100" s="79">
        <v>119851.38</v>
      </c>
      <c r="D100" s="79">
        <v>65978.01</v>
      </c>
    </row>
    <row r="101" spans="1:4" s="48" customFormat="1" ht="15">
      <c r="A101" s="40" t="s">
        <v>293</v>
      </c>
      <c r="B101" s="49" t="s">
        <v>31</v>
      </c>
      <c r="C101" s="79">
        <v>562456.7</v>
      </c>
      <c r="D101" s="79">
        <v>212456.7</v>
      </c>
    </row>
    <row r="102" spans="1:4" s="48" customFormat="1" ht="30">
      <c r="A102" s="40" t="s">
        <v>294</v>
      </c>
      <c r="B102" s="49" t="s">
        <v>32</v>
      </c>
      <c r="C102" s="79">
        <v>219348.77</v>
      </c>
      <c r="D102" s="79">
        <v>129497.42</v>
      </c>
    </row>
    <row r="103" spans="1:4" s="48" customFormat="1" ht="30">
      <c r="A103" s="45" t="s">
        <v>33</v>
      </c>
      <c r="B103" s="46" t="s">
        <v>34</v>
      </c>
      <c r="C103" s="47">
        <f>SUM(C104:C105)</f>
        <v>10736200</v>
      </c>
      <c r="D103" s="47">
        <f>SUM(D104:D105)</f>
        <v>9417874.9</v>
      </c>
    </row>
    <row r="104" spans="1:4" s="48" customFormat="1" ht="45">
      <c r="A104" s="40" t="s">
        <v>290</v>
      </c>
      <c r="B104" s="49" t="s">
        <v>35</v>
      </c>
      <c r="C104" s="79">
        <v>10221200</v>
      </c>
      <c r="D104" s="79">
        <v>9417874.9</v>
      </c>
    </row>
    <row r="105" spans="1:4" s="48" customFormat="1" ht="15">
      <c r="A105" s="40" t="s">
        <v>293</v>
      </c>
      <c r="B105" s="49" t="s">
        <v>404</v>
      </c>
      <c r="C105" s="80">
        <v>515000</v>
      </c>
      <c r="D105" s="80"/>
    </row>
    <row r="106" spans="1:4" s="48" customFormat="1" ht="15">
      <c r="A106" s="45" t="s">
        <v>37</v>
      </c>
      <c r="B106" s="46" t="s">
        <v>38</v>
      </c>
      <c r="C106" s="47">
        <f>SUM(C107:C118)</f>
        <v>175488079.39000002</v>
      </c>
      <c r="D106" s="47">
        <f>SUM(D107:D118)</f>
        <v>118671570.04</v>
      </c>
    </row>
    <row r="107" spans="1:4" s="48" customFormat="1" ht="15">
      <c r="A107" s="40" t="s">
        <v>281</v>
      </c>
      <c r="B107" s="49" t="s">
        <v>39</v>
      </c>
      <c r="C107" s="79">
        <v>37891961.43</v>
      </c>
      <c r="D107" s="79">
        <v>33812942.29</v>
      </c>
    </row>
    <row r="108" spans="1:4" s="48" customFormat="1" ht="15">
      <c r="A108" s="40" t="s">
        <v>282</v>
      </c>
      <c r="B108" s="49" t="s">
        <v>40</v>
      </c>
      <c r="C108" s="79">
        <v>249481.79</v>
      </c>
      <c r="D108" s="79">
        <v>226200.91</v>
      </c>
    </row>
    <row r="109" spans="1:4" s="48" customFormat="1" ht="15">
      <c r="A109" s="40" t="s">
        <v>283</v>
      </c>
      <c r="B109" s="49" t="s">
        <v>41</v>
      </c>
      <c r="C109" s="79">
        <v>12926370.55</v>
      </c>
      <c r="D109" s="79">
        <v>12926370.55</v>
      </c>
    </row>
    <row r="110" spans="1:4" s="48" customFormat="1" ht="15">
      <c r="A110" s="40" t="s">
        <v>284</v>
      </c>
      <c r="B110" s="49" t="s">
        <v>42</v>
      </c>
      <c r="C110" s="79">
        <v>53445.02</v>
      </c>
      <c r="D110" s="79">
        <v>53445.02</v>
      </c>
    </row>
    <row r="111" spans="1:4" s="48" customFormat="1" ht="15" hidden="1">
      <c r="A111" s="40" t="s">
        <v>285</v>
      </c>
      <c r="B111" s="49" t="s">
        <v>43</v>
      </c>
      <c r="C111" s="81"/>
      <c r="D111" s="81"/>
    </row>
    <row r="112" spans="1:4" s="48" customFormat="1" ht="15">
      <c r="A112" s="40" t="s">
        <v>286</v>
      </c>
      <c r="B112" s="49" t="s">
        <v>44</v>
      </c>
      <c r="C112" s="79">
        <v>11273208.8</v>
      </c>
      <c r="D112" s="79">
        <v>11273208.8</v>
      </c>
    </row>
    <row r="113" spans="1:4" s="48" customFormat="1" ht="15">
      <c r="A113" s="40" t="s">
        <v>288</v>
      </c>
      <c r="B113" s="49" t="s">
        <v>45</v>
      </c>
      <c r="C113" s="79">
        <v>259290.86</v>
      </c>
      <c r="D113" s="79">
        <v>259290.86</v>
      </c>
    </row>
    <row r="114" spans="1:4" s="48" customFormat="1" ht="15">
      <c r="A114" s="40" t="s">
        <v>289</v>
      </c>
      <c r="B114" s="49" t="s">
        <v>46</v>
      </c>
      <c r="C114" s="79">
        <v>373992.79</v>
      </c>
      <c r="D114" s="79">
        <v>294154.79</v>
      </c>
    </row>
    <row r="115" spans="1:4" s="48" customFormat="1" ht="45">
      <c r="A115" s="40" t="s">
        <v>290</v>
      </c>
      <c r="B115" s="49" t="s">
        <v>405</v>
      </c>
      <c r="C115" s="79">
        <v>85483001.26</v>
      </c>
      <c r="D115" s="79">
        <v>39229951.76</v>
      </c>
    </row>
    <row r="116" spans="1:4" s="48" customFormat="1" ht="15">
      <c r="A116" s="40" t="s">
        <v>292</v>
      </c>
      <c r="B116" s="49" t="s">
        <v>47</v>
      </c>
      <c r="C116" s="79">
        <v>4426342.77</v>
      </c>
      <c r="D116" s="79">
        <v>4426342.77</v>
      </c>
    </row>
    <row r="117" spans="1:4" s="48" customFormat="1" ht="15">
      <c r="A117" s="40" t="s">
        <v>293</v>
      </c>
      <c r="B117" s="49" t="s">
        <v>48</v>
      </c>
      <c r="C117" s="79">
        <v>561795.65</v>
      </c>
      <c r="D117" s="79">
        <v>561795.65</v>
      </c>
    </row>
    <row r="118" spans="1:4" s="48" customFormat="1" ht="30">
      <c r="A118" s="40" t="s">
        <v>294</v>
      </c>
      <c r="B118" s="49" t="s">
        <v>49</v>
      </c>
      <c r="C118" s="79">
        <v>21989188.47</v>
      </c>
      <c r="D118" s="79">
        <v>15607866.64</v>
      </c>
    </row>
    <row r="119" spans="1:4" s="48" customFormat="1" ht="15">
      <c r="A119" s="45" t="s">
        <v>50</v>
      </c>
      <c r="B119" s="46" t="s">
        <v>51</v>
      </c>
      <c r="C119" s="47">
        <f>SUM(C120:C132)</f>
        <v>290779757.69</v>
      </c>
      <c r="D119" s="47">
        <f>SUM(D120:D132)</f>
        <v>194419128.25</v>
      </c>
    </row>
    <row r="120" spans="1:4" s="48" customFormat="1" ht="15">
      <c r="A120" s="40" t="s">
        <v>281</v>
      </c>
      <c r="B120" s="49" t="s">
        <v>52</v>
      </c>
      <c r="C120" s="79">
        <v>76017386.88</v>
      </c>
      <c r="D120" s="79">
        <v>75389484.88</v>
      </c>
    </row>
    <row r="121" spans="1:4" s="48" customFormat="1" ht="15">
      <c r="A121" s="40" t="s">
        <v>282</v>
      </c>
      <c r="B121" s="49" t="s">
        <v>53</v>
      </c>
      <c r="C121" s="79">
        <v>300964.58</v>
      </c>
      <c r="D121" s="79">
        <v>292364.58</v>
      </c>
    </row>
    <row r="122" spans="1:4" s="48" customFormat="1" ht="15">
      <c r="A122" s="40" t="s">
        <v>283</v>
      </c>
      <c r="B122" s="49" t="s">
        <v>54</v>
      </c>
      <c r="C122" s="79">
        <v>21541851.31</v>
      </c>
      <c r="D122" s="79">
        <v>21332092.89</v>
      </c>
    </row>
    <row r="123" spans="1:4" s="48" customFormat="1" ht="15">
      <c r="A123" s="40" t="s">
        <v>284</v>
      </c>
      <c r="B123" s="49" t="s">
        <v>55</v>
      </c>
      <c r="C123" s="79">
        <v>381484.6</v>
      </c>
      <c r="D123" s="79">
        <v>329653.79</v>
      </c>
    </row>
    <row r="124" spans="1:4" s="48" customFormat="1" ht="15">
      <c r="A124" s="40" t="s">
        <v>285</v>
      </c>
      <c r="B124" s="49" t="s">
        <v>56</v>
      </c>
      <c r="C124" s="79">
        <v>75000</v>
      </c>
      <c r="D124" s="79">
        <v>22793.3</v>
      </c>
    </row>
    <row r="125" spans="1:4" s="48" customFormat="1" ht="15">
      <c r="A125" s="40" t="s">
        <v>286</v>
      </c>
      <c r="B125" s="49" t="s">
        <v>57</v>
      </c>
      <c r="C125" s="79">
        <v>16849992.06</v>
      </c>
      <c r="D125" s="79">
        <v>16430124.03</v>
      </c>
    </row>
    <row r="126" spans="1:4" s="48" customFormat="1" ht="15">
      <c r="A126" s="40" t="s">
        <v>288</v>
      </c>
      <c r="B126" s="49" t="s">
        <v>58</v>
      </c>
      <c r="C126" s="79">
        <v>708029.78</v>
      </c>
      <c r="D126" s="79">
        <v>523613.71</v>
      </c>
    </row>
    <row r="127" spans="1:4" s="48" customFormat="1" ht="15">
      <c r="A127" s="40" t="s">
        <v>289</v>
      </c>
      <c r="B127" s="49" t="s">
        <v>59</v>
      </c>
      <c r="C127" s="79">
        <v>2178442.47</v>
      </c>
      <c r="D127" s="79">
        <v>1561592.25</v>
      </c>
    </row>
    <row r="128" spans="1:4" s="48" customFormat="1" ht="45">
      <c r="A128" s="40" t="s">
        <v>290</v>
      </c>
      <c r="B128" s="49" t="s">
        <v>60</v>
      </c>
      <c r="C128" s="79">
        <v>153577656.37</v>
      </c>
      <c r="D128" s="79">
        <v>64130524.31</v>
      </c>
    </row>
    <row r="129" spans="1:4" s="48" customFormat="1" ht="60">
      <c r="A129" s="40" t="s">
        <v>36</v>
      </c>
      <c r="B129" s="49" t="s">
        <v>61</v>
      </c>
      <c r="C129" s="79">
        <v>290000</v>
      </c>
      <c r="D129" s="79">
        <v>138555.07</v>
      </c>
    </row>
    <row r="130" spans="1:4" s="48" customFormat="1" ht="15">
      <c r="A130" s="40" t="s">
        <v>292</v>
      </c>
      <c r="B130" s="49" t="s">
        <v>62</v>
      </c>
      <c r="C130" s="79">
        <v>8306106.4</v>
      </c>
      <c r="D130" s="79">
        <v>8198727.4</v>
      </c>
    </row>
    <row r="131" spans="1:4" s="48" customFormat="1" ht="15">
      <c r="A131" s="40" t="s">
        <v>293</v>
      </c>
      <c r="B131" s="49" t="s">
        <v>63</v>
      </c>
      <c r="C131" s="79">
        <v>8889934.86</v>
      </c>
      <c r="D131" s="79">
        <v>4714964.48</v>
      </c>
    </row>
    <row r="132" spans="1:4" s="48" customFormat="1" ht="30">
      <c r="A132" s="40" t="s">
        <v>294</v>
      </c>
      <c r="B132" s="49" t="s">
        <v>64</v>
      </c>
      <c r="C132" s="79">
        <v>1662908.38</v>
      </c>
      <c r="D132" s="79">
        <v>1354637.56</v>
      </c>
    </row>
    <row r="133" spans="1:4" s="48" customFormat="1" ht="44.25" customHeight="1">
      <c r="A133" s="45" t="s">
        <v>65</v>
      </c>
      <c r="B133" s="46" t="s">
        <v>66</v>
      </c>
      <c r="C133" s="47">
        <f>SUM(C134:C137)</f>
        <v>197000</v>
      </c>
      <c r="D133" s="47">
        <f>SUM(D134:D137)</f>
        <v>13303.8</v>
      </c>
    </row>
    <row r="134" spans="1:4" s="48" customFormat="1" ht="15">
      <c r="A134" s="40" t="s">
        <v>282</v>
      </c>
      <c r="B134" s="49" t="s">
        <v>67</v>
      </c>
      <c r="C134" s="79">
        <v>38000</v>
      </c>
      <c r="D134" s="79">
        <v>500</v>
      </c>
    </row>
    <row r="135" spans="1:4" s="48" customFormat="1" ht="15">
      <c r="A135" s="40" t="s">
        <v>285</v>
      </c>
      <c r="B135" s="49" t="s">
        <v>68</v>
      </c>
      <c r="C135" s="79">
        <v>21768.8</v>
      </c>
      <c r="D135" s="79">
        <v>1979.8</v>
      </c>
    </row>
    <row r="136" spans="1:4" s="48" customFormat="1" ht="15">
      <c r="A136" s="40" t="s">
        <v>289</v>
      </c>
      <c r="B136" s="49" t="s">
        <v>69</v>
      </c>
      <c r="C136" s="79">
        <v>129970.2</v>
      </c>
      <c r="D136" s="79">
        <v>10824</v>
      </c>
    </row>
    <row r="137" spans="1:4" s="48" customFormat="1" ht="45">
      <c r="A137" s="40" t="s">
        <v>290</v>
      </c>
      <c r="B137" s="49" t="s">
        <v>70</v>
      </c>
      <c r="C137" s="50">
        <v>7261</v>
      </c>
      <c r="D137" s="50">
        <v>0</v>
      </c>
    </row>
    <row r="138" spans="1:4" s="48" customFormat="1" ht="30">
      <c r="A138" s="45" t="s">
        <v>71</v>
      </c>
      <c r="B138" s="46" t="s">
        <v>72</v>
      </c>
      <c r="C138" s="47">
        <f>SUM(C139:C151)</f>
        <v>11918146</v>
      </c>
      <c r="D138" s="47">
        <f>SUM(D139:D151)</f>
        <v>7889860.91</v>
      </c>
    </row>
    <row r="139" spans="1:4" s="48" customFormat="1" ht="15">
      <c r="A139" s="40" t="s">
        <v>281</v>
      </c>
      <c r="B139" s="49" t="s">
        <v>73</v>
      </c>
      <c r="C139" s="79">
        <v>208019</v>
      </c>
      <c r="D139" s="79">
        <v>117615.79</v>
      </c>
    </row>
    <row r="140" spans="1:4" s="48" customFormat="1" ht="15">
      <c r="A140" s="40" t="s">
        <v>282</v>
      </c>
      <c r="B140" s="49" t="s">
        <v>74</v>
      </c>
      <c r="C140" s="79">
        <v>500</v>
      </c>
      <c r="D140" s="79">
        <v>500</v>
      </c>
    </row>
    <row r="141" spans="1:4" s="48" customFormat="1" ht="15">
      <c r="A141" s="40" t="s">
        <v>283</v>
      </c>
      <c r="B141" s="49" t="s">
        <v>75</v>
      </c>
      <c r="C141" s="79">
        <v>56909.59</v>
      </c>
      <c r="D141" s="79">
        <v>35660.1</v>
      </c>
    </row>
    <row r="142" spans="1:4" s="48" customFormat="1" ht="15">
      <c r="A142" s="40" t="s">
        <v>284</v>
      </c>
      <c r="B142" s="49" t="s">
        <v>76</v>
      </c>
      <c r="C142" s="79">
        <v>70000</v>
      </c>
      <c r="D142" s="79">
        <v>59951.8</v>
      </c>
    </row>
    <row r="143" spans="1:4" s="48" customFormat="1" ht="15">
      <c r="A143" s="40" t="s">
        <v>285</v>
      </c>
      <c r="B143" s="49" t="s">
        <v>77</v>
      </c>
      <c r="C143" s="79">
        <v>104018.1</v>
      </c>
      <c r="D143" s="79">
        <v>63388.1</v>
      </c>
    </row>
    <row r="144" spans="1:4" s="48" customFormat="1" ht="15">
      <c r="A144" s="40" t="s">
        <v>286</v>
      </c>
      <c r="B144" s="49" t="s">
        <v>78</v>
      </c>
      <c r="C144" s="79">
        <v>364479.45</v>
      </c>
      <c r="D144" s="79">
        <v>229371.83</v>
      </c>
    </row>
    <row r="145" spans="1:4" s="48" customFormat="1" ht="15" hidden="1">
      <c r="A145" s="40" t="s">
        <v>288</v>
      </c>
      <c r="B145" s="49" t="s">
        <v>79</v>
      </c>
      <c r="C145" s="50"/>
      <c r="D145" s="50"/>
    </row>
    <row r="146" spans="1:4" s="48" customFormat="1" ht="15">
      <c r="A146" s="40" t="s">
        <v>289</v>
      </c>
      <c r="B146" s="49" t="s">
        <v>80</v>
      </c>
      <c r="C146" s="79">
        <v>899872.64</v>
      </c>
      <c r="D146" s="79">
        <v>263630.74</v>
      </c>
    </row>
    <row r="147" spans="1:4" s="48" customFormat="1" ht="45">
      <c r="A147" s="40" t="s">
        <v>290</v>
      </c>
      <c r="B147" s="49" t="s">
        <v>81</v>
      </c>
      <c r="C147" s="79">
        <v>8605340</v>
      </c>
      <c r="D147" s="79">
        <v>6108042.77</v>
      </c>
    </row>
    <row r="148" spans="1:4" s="48" customFormat="1" ht="60" hidden="1">
      <c r="A148" s="40" t="s">
        <v>36</v>
      </c>
      <c r="B148" s="49" t="s">
        <v>82</v>
      </c>
      <c r="C148" s="50"/>
      <c r="D148" s="50"/>
    </row>
    <row r="149" spans="1:4" s="48" customFormat="1" ht="15">
      <c r="A149" s="40" t="s">
        <v>292</v>
      </c>
      <c r="B149" s="49" t="s">
        <v>83</v>
      </c>
      <c r="C149" s="79">
        <v>231650.67</v>
      </c>
      <c r="D149" s="79">
        <v>190696.67</v>
      </c>
    </row>
    <row r="150" spans="1:4" s="48" customFormat="1" ht="15">
      <c r="A150" s="40" t="s">
        <v>293</v>
      </c>
      <c r="B150" s="49" t="s">
        <v>84</v>
      </c>
      <c r="C150" s="79">
        <v>1287636</v>
      </c>
      <c r="D150" s="79">
        <v>731294</v>
      </c>
    </row>
    <row r="151" spans="1:4" s="48" customFormat="1" ht="30">
      <c r="A151" s="40" t="s">
        <v>294</v>
      </c>
      <c r="B151" s="49" t="s">
        <v>85</v>
      </c>
      <c r="C151" s="79">
        <v>89720.55</v>
      </c>
      <c r="D151" s="79">
        <v>89709.11</v>
      </c>
    </row>
    <row r="152" spans="1:4" s="48" customFormat="1" ht="15">
      <c r="A152" s="45" t="s">
        <v>86</v>
      </c>
      <c r="B152" s="46" t="s">
        <v>87</v>
      </c>
      <c r="C152" s="47">
        <f>SUM(C153:C165)</f>
        <v>24059753</v>
      </c>
      <c r="D152" s="47">
        <f>SUM(D153:D165)</f>
        <v>14718624.600000001</v>
      </c>
    </row>
    <row r="153" spans="1:4" s="48" customFormat="1" ht="15">
      <c r="A153" s="40" t="s">
        <v>281</v>
      </c>
      <c r="B153" s="49" t="s">
        <v>88</v>
      </c>
      <c r="C153" s="79">
        <v>8979047.8</v>
      </c>
      <c r="D153" s="79">
        <v>5919618.3</v>
      </c>
    </row>
    <row r="154" spans="1:4" s="48" customFormat="1" ht="15">
      <c r="A154" s="40" t="s">
        <v>282</v>
      </c>
      <c r="B154" s="49" t="s">
        <v>89</v>
      </c>
      <c r="C154" s="79">
        <v>8000</v>
      </c>
      <c r="D154" s="79">
        <v>5353.59</v>
      </c>
    </row>
    <row r="155" spans="1:4" s="48" customFormat="1" ht="15">
      <c r="A155" s="40" t="s">
        <v>283</v>
      </c>
      <c r="B155" s="49" t="s">
        <v>90</v>
      </c>
      <c r="C155" s="79">
        <v>3193176.6</v>
      </c>
      <c r="D155" s="79">
        <v>2299315.04</v>
      </c>
    </row>
    <row r="156" spans="1:4" s="48" customFormat="1" ht="15">
      <c r="A156" s="40" t="s">
        <v>284</v>
      </c>
      <c r="B156" s="49" t="s">
        <v>91</v>
      </c>
      <c r="C156" s="79">
        <v>168000</v>
      </c>
      <c r="D156" s="79">
        <v>107909.96</v>
      </c>
    </row>
    <row r="157" spans="1:4" s="48" customFormat="1" ht="15">
      <c r="A157" s="40" t="s">
        <v>285</v>
      </c>
      <c r="B157" s="49" t="s">
        <v>92</v>
      </c>
      <c r="C157" s="79">
        <v>28000</v>
      </c>
      <c r="D157" s="79">
        <v>9600</v>
      </c>
    </row>
    <row r="158" spans="1:4" s="48" customFormat="1" ht="15">
      <c r="A158" s="40" t="s">
        <v>286</v>
      </c>
      <c r="B158" s="49" t="s">
        <v>93</v>
      </c>
      <c r="C158" s="79">
        <v>356000</v>
      </c>
      <c r="D158" s="79">
        <v>233833.95</v>
      </c>
    </row>
    <row r="159" spans="1:4" s="48" customFormat="1" ht="15">
      <c r="A159" s="40" t="s">
        <v>288</v>
      </c>
      <c r="B159" s="49" t="s">
        <v>94</v>
      </c>
      <c r="C159" s="79">
        <v>36771.42</v>
      </c>
      <c r="D159" s="79">
        <v>29486.3</v>
      </c>
    </row>
    <row r="160" spans="1:4" s="48" customFormat="1" ht="15">
      <c r="A160" s="40" t="s">
        <v>289</v>
      </c>
      <c r="B160" s="49" t="s">
        <v>95</v>
      </c>
      <c r="C160" s="79">
        <v>461119.25</v>
      </c>
      <c r="D160" s="79">
        <v>228403.96</v>
      </c>
    </row>
    <row r="161" spans="1:4" s="48" customFormat="1" ht="45">
      <c r="A161" s="40" t="s">
        <v>290</v>
      </c>
      <c r="B161" s="49" t="s">
        <v>401</v>
      </c>
      <c r="C161" s="79">
        <v>3000000</v>
      </c>
      <c r="D161" s="79">
        <v>900000</v>
      </c>
    </row>
    <row r="162" spans="1:4" s="48" customFormat="1" ht="30">
      <c r="A162" s="40" t="s">
        <v>291</v>
      </c>
      <c r="B162" s="49" t="s">
        <v>372</v>
      </c>
      <c r="C162" s="79">
        <v>6796100</v>
      </c>
      <c r="D162" s="79">
        <v>4218620.15</v>
      </c>
    </row>
    <row r="163" spans="1:4" s="48" customFormat="1" ht="15">
      <c r="A163" s="40" t="s">
        <v>292</v>
      </c>
      <c r="B163" s="49" t="s">
        <v>96</v>
      </c>
      <c r="C163" s="79">
        <v>97402.15</v>
      </c>
      <c r="D163" s="79">
        <v>95402.15</v>
      </c>
    </row>
    <row r="164" spans="1:4" s="48" customFormat="1" ht="15">
      <c r="A164" s="40" t="s">
        <v>293</v>
      </c>
      <c r="B164" s="49" t="s">
        <v>97</v>
      </c>
      <c r="C164" s="79">
        <v>50526</v>
      </c>
      <c r="D164" s="79">
        <v>25086</v>
      </c>
    </row>
    <row r="165" spans="1:4" s="48" customFormat="1" ht="30">
      <c r="A165" s="40" t="s">
        <v>294</v>
      </c>
      <c r="B165" s="49" t="s">
        <v>98</v>
      </c>
      <c r="C165" s="79">
        <v>885609.78</v>
      </c>
      <c r="D165" s="79">
        <v>645995.2</v>
      </c>
    </row>
    <row r="166" spans="1:4" s="48" customFormat="1" ht="15">
      <c r="A166" s="45" t="s">
        <v>99</v>
      </c>
      <c r="B166" s="46" t="s">
        <v>100</v>
      </c>
      <c r="C166" s="47">
        <f>SUM(C167:C179)</f>
        <v>37154407.089999996</v>
      </c>
      <c r="D166" s="47">
        <f>SUM(D167:D179)</f>
        <v>26247965.120000005</v>
      </c>
    </row>
    <row r="167" spans="1:4" s="48" customFormat="1" ht="15">
      <c r="A167" s="40" t="s">
        <v>281</v>
      </c>
      <c r="B167" s="49" t="s">
        <v>101</v>
      </c>
      <c r="C167" s="79">
        <v>12149485.11</v>
      </c>
      <c r="D167" s="79">
        <v>10220281.38</v>
      </c>
    </row>
    <row r="168" spans="1:4" s="48" customFormat="1" ht="15">
      <c r="A168" s="40" t="s">
        <v>282</v>
      </c>
      <c r="B168" s="49" t="s">
        <v>102</v>
      </c>
      <c r="C168" s="79">
        <v>3000</v>
      </c>
      <c r="D168" s="79">
        <v>500</v>
      </c>
    </row>
    <row r="169" spans="1:4" s="48" customFormat="1" ht="15">
      <c r="A169" s="40" t="s">
        <v>283</v>
      </c>
      <c r="B169" s="49" t="s">
        <v>103</v>
      </c>
      <c r="C169" s="79">
        <v>4755784.93</v>
      </c>
      <c r="D169" s="79">
        <v>4523587.2</v>
      </c>
    </row>
    <row r="170" spans="1:4" s="48" customFormat="1" ht="15">
      <c r="A170" s="40" t="s">
        <v>284</v>
      </c>
      <c r="B170" s="49" t="s">
        <v>104</v>
      </c>
      <c r="C170" s="79">
        <v>138245.21</v>
      </c>
      <c r="D170" s="79">
        <v>115109.05</v>
      </c>
    </row>
    <row r="171" spans="1:4" s="48" customFormat="1" ht="15">
      <c r="A171" s="40" t="s">
        <v>285</v>
      </c>
      <c r="B171" s="49" t="s">
        <v>105</v>
      </c>
      <c r="C171" s="79">
        <v>40900</v>
      </c>
      <c r="D171" s="79">
        <v>39360</v>
      </c>
    </row>
    <row r="172" spans="1:4" s="48" customFormat="1" ht="15">
      <c r="A172" s="40" t="s">
        <v>286</v>
      </c>
      <c r="B172" s="49" t="s">
        <v>106</v>
      </c>
      <c r="C172" s="79">
        <v>3487384.88</v>
      </c>
      <c r="D172" s="79">
        <v>2978352.28</v>
      </c>
    </row>
    <row r="173" spans="1:4" s="48" customFormat="1" ht="30" hidden="1">
      <c r="A173" s="40" t="s">
        <v>287</v>
      </c>
      <c r="B173" s="49" t="s">
        <v>107</v>
      </c>
      <c r="C173" s="50"/>
      <c r="D173" s="50"/>
    </row>
    <row r="174" spans="1:4" s="48" customFormat="1" ht="15">
      <c r="A174" s="40" t="s">
        <v>288</v>
      </c>
      <c r="B174" s="49" t="s">
        <v>108</v>
      </c>
      <c r="C174" s="79">
        <v>1056870.98</v>
      </c>
      <c r="D174" s="79">
        <v>341647.79</v>
      </c>
    </row>
    <row r="175" spans="1:4" s="48" customFormat="1" ht="15">
      <c r="A175" s="40" t="s">
        <v>289</v>
      </c>
      <c r="B175" s="49" t="s">
        <v>109</v>
      </c>
      <c r="C175" s="79">
        <v>4474242.51</v>
      </c>
      <c r="D175" s="79">
        <v>2206836.23</v>
      </c>
    </row>
    <row r="176" spans="1:4" s="48" customFormat="1" ht="45">
      <c r="A176" s="40" t="s">
        <v>290</v>
      </c>
      <c r="B176" s="49" t="s">
        <v>406</v>
      </c>
      <c r="C176" s="79">
        <v>8392281.37</v>
      </c>
      <c r="D176" s="79">
        <v>3557195.79</v>
      </c>
    </row>
    <row r="177" spans="1:4" s="48" customFormat="1" ht="15">
      <c r="A177" s="40" t="s">
        <v>292</v>
      </c>
      <c r="B177" s="49" t="s">
        <v>110</v>
      </c>
      <c r="C177" s="79">
        <v>1235020.63</v>
      </c>
      <c r="D177" s="79">
        <v>1086813.12</v>
      </c>
    </row>
    <row r="178" spans="1:4" s="48" customFormat="1" ht="15">
      <c r="A178" s="40" t="s">
        <v>293</v>
      </c>
      <c r="B178" s="49" t="s">
        <v>111</v>
      </c>
      <c r="C178" s="79">
        <v>697932.69</v>
      </c>
      <c r="D178" s="79">
        <v>605414.48</v>
      </c>
    </row>
    <row r="179" spans="1:4" s="48" customFormat="1" ht="30">
      <c r="A179" s="40" t="s">
        <v>294</v>
      </c>
      <c r="B179" s="49" t="s">
        <v>112</v>
      </c>
      <c r="C179" s="79">
        <v>723258.78</v>
      </c>
      <c r="D179" s="79">
        <v>572867.8</v>
      </c>
    </row>
    <row r="180" spans="1:4" s="48" customFormat="1" ht="30">
      <c r="A180" s="45" t="s">
        <v>113</v>
      </c>
      <c r="B180" s="46" t="s">
        <v>114</v>
      </c>
      <c r="C180" s="47">
        <f>SUM(C181:C191)</f>
        <v>3587837</v>
      </c>
      <c r="D180" s="47">
        <f>SUM(D181:D191)</f>
        <v>2831411.5999999996</v>
      </c>
    </row>
    <row r="181" spans="1:4" s="48" customFormat="1" ht="15">
      <c r="A181" s="40" t="s">
        <v>281</v>
      </c>
      <c r="B181" s="49" t="s">
        <v>115</v>
      </c>
      <c r="C181" s="79">
        <v>2073679.57</v>
      </c>
      <c r="D181" s="79">
        <v>1704075.17</v>
      </c>
    </row>
    <row r="182" spans="1:4" s="48" customFormat="1" ht="15" hidden="1">
      <c r="A182" s="40" t="s">
        <v>282</v>
      </c>
      <c r="B182" s="49" t="s">
        <v>373</v>
      </c>
      <c r="C182" s="79"/>
      <c r="D182" s="79">
        <v>0</v>
      </c>
    </row>
    <row r="183" spans="1:4" s="48" customFormat="1" ht="15">
      <c r="A183" s="40" t="s">
        <v>283</v>
      </c>
      <c r="B183" s="49" t="s">
        <v>116</v>
      </c>
      <c r="C183" s="79">
        <v>743385.57</v>
      </c>
      <c r="D183" s="79">
        <v>682542.81</v>
      </c>
    </row>
    <row r="184" spans="1:4" s="48" customFormat="1" ht="15">
      <c r="A184" s="40" t="s">
        <v>284</v>
      </c>
      <c r="B184" s="49" t="s">
        <v>117</v>
      </c>
      <c r="C184" s="79">
        <v>145120</v>
      </c>
      <c r="D184" s="79">
        <v>96934.67</v>
      </c>
    </row>
    <row r="185" spans="1:4" s="48" customFormat="1" ht="15" hidden="1">
      <c r="A185" s="40" t="s">
        <v>285</v>
      </c>
      <c r="B185" s="49" t="s">
        <v>118</v>
      </c>
      <c r="C185" s="50"/>
      <c r="D185" s="50"/>
    </row>
    <row r="186" spans="1:4" s="48" customFormat="1" ht="15">
      <c r="A186" s="40" t="s">
        <v>286</v>
      </c>
      <c r="B186" s="49" t="s">
        <v>119</v>
      </c>
      <c r="C186" s="79">
        <v>307500</v>
      </c>
      <c r="D186" s="79">
        <v>119403.15</v>
      </c>
    </row>
    <row r="187" spans="1:4" s="48" customFormat="1" ht="15">
      <c r="A187" s="40" t="s">
        <v>288</v>
      </c>
      <c r="B187" s="49" t="s">
        <v>120</v>
      </c>
      <c r="C187" s="79">
        <v>41180</v>
      </c>
      <c r="D187" s="79">
        <v>21084</v>
      </c>
    </row>
    <row r="188" spans="1:4" s="48" customFormat="1" ht="15">
      <c r="A188" s="40" t="s">
        <v>289</v>
      </c>
      <c r="B188" s="49" t="s">
        <v>121</v>
      </c>
      <c r="C188" s="79">
        <v>77800.5</v>
      </c>
      <c r="D188" s="79">
        <v>55799</v>
      </c>
    </row>
    <row r="189" spans="1:4" s="48" customFormat="1" ht="15">
      <c r="A189" s="40" t="s">
        <v>292</v>
      </c>
      <c r="B189" s="49" t="s">
        <v>122</v>
      </c>
      <c r="C189" s="79">
        <v>68319.59</v>
      </c>
      <c r="D189" s="79">
        <v>48714.76</v>
      </c>
    </row>
    <row r="190" spans="1:4" s="48" customFormat="1" ht="15" hidden="1">
      <c r="A190" s="40" t="s">
        <v>293</v>
      </c>
      <c r="B190" s="49" t="s">
        <v>123</v>
      </c>
      <c r="C190" s="50"/>
      <c r="D190" s="50"/>
    </row>
    <row r="191" spans="1:4" s="48" customFormat="1" ht="30">
      <c r="A191" s="40" t="s">
        <v>294</v>
      </c>
      <c r="B191" s="49" t="s">
        <v>124</v>
      </c>
      <c r="C191" s="79">
        <v>130851.77</v>
      </c>
      <c r="D191" s="79">
        <v>102858.04</v>
      </c>
    </row>
    <row r="192" spans="1:4" s="48" customFormat="1" ht="15" hidden="1">
      <c r="A192" s="40" t="s">
        <v>125</v>
      </c>
      <c r="B192" s="49" t="s">
        <v>126</v>
      </c>
      <c r="C192" s="50">
        <f>SUM(C193:C203)</f>
        <v>0</v>
      </c>
      <c r="D192" s="50">
        <f>SUM(D193:D203)</f>
        <v>0</v>
      </c>
    </row>
    <row r="193" spans="1:4" s="48" customFormat="1" ht="15" hidden="1">
      <c r="A193" s="40" t="s">
        <v>281</v>
      </c>
      <c r="B193" s="49" t="s">
        <v>127</v>
      </c>
      <c r="C193" s="50"/>
      <c r="D193" s="50"/>
    </row>
    <row r="194" spans="1:4" s="48" customFormat="1" ht="15" hidden="1">
      <c r="A194" s="40" t="s">
        <v>282</v>
      </c>
      <c r="B194" s="49" t="s">
        <v>128</v>
      </c>
      <c r="C194" s="50"/>
      <c r="D194" s="50"/>
    </row>
    <row r="195" spans="1:4" s="48" customFormat="1" ht="15" hidden="1">
      <c r="A195" s="40" t="s">
        <v>283</v>
      </c>
      <c r="B195" s="49" t="s">
        <v>129</v>
      </c>
      <c r="C195" s="50"/>
      <c r="D195" s="50"/>
    </row>
    <row r="196" spans="1:4" s="48" customFormat="1" ht="15" hidden="1">
      <c r="A196" s="40" t="s">
        <v>284</v>
      </c>
      <c r="B196" s="49" t="s">
        <v>130</v>
      </c>
      <c r="C196" s="50"/>
      <c r="D196" s="50"/>
    </row>
    <row r="197" spans="1:4" s="48" customFormat="1" ht="15" hidden="1">
      <c r="A197" s="40" t="s">
        <v>285</v>
      </c>
      <c r="B197" s="49" t="s">
        <v>131</v>
      </c>
      <c r="C197" s="50"/>
      <c r="D197" s="50"/>
    </row>
    <row r="198" spans="1:4" s="48" customFormat="1" ht="15" hidden="1">
      <c r="A198" s="40" t="s">
        <v>286</v>
      </c>
      <c r="B198" s="49" t="s">
        <v>132</v>
      </c>
      <c r="C198" s="50"/>
      <c r="D198" s="50"/>
    </row>
    <row r="199" spans="1:4" s="48" customFormat="1" ht="15" hidden="1">
      <c r="A199" s="40" t="s">
        <v>288</v>
      </c>
      <c r="B199" s="49" t="s">
        <v>133</v>
      </c>
      <c r="C199" s="50"/>
      <c r="D199" s="50"/>
    </row>
    <row r="200" spans="1:4" s="48" customFormat="1" ht="15" hidden="1">
      <c r="A200" s="40" t="s">
        <v>289</v>
      </c>
      <c r="B200" s="49" t="s">
        <v>134</v>
      </c>
      <c r="C200" s="50"/>
      <c r="D200" s="50"/>
    </row>
    <row r="201" spans="1:4" s="48" customFormat="1" ht="15" hidden="1">
      <c r="A201" s="40" t="s">
        <v>292</v>
      </c>
      <c r="B201" s="49" t="s">
        <v>135</v>
      </c>
      <c r="C201" s="50"/>
      <c r="D201" s="50"/>
    </row>
    <row r="202" spans="1:4" s="48" customFormat="1" ht="15" hidden="1">
      <c r="A202" s="40" t="s">
        <v>293</v>
      </c>
      <c r="B202" s="49" t="s">
        <v>136</v>
      </c>
      <c r="C202" s="50"/>
      <c r="D202" s="50"/>
    </row>
    <row r="203" spans="1:4" s="48" customFormat="1" ht="30" hidden="1">
      <c r="A203" s="40" t="s">
        <v>294</v>
      </c>
      <c r="B203" s="49" t="s">
        <v>137</v>
      </c>
      <c r="C203" s="50"/>
      <c r="D203" s="50"/>
    </row>
    <row r="204" spans="1:4" s="48" customFormat="1" ht="15">
      <c r="A204" s="45" t="s">
        <v>138</v>
      </c>
      <c r="B204" s="46" t="s">
        <v>139</v>
      </c>
      <c r="C204" s="47">
        <f>SUM(C205:C215)</f>
        <v>432600</v>
      </c>
      <c r="D204" s="47">
        <f>SUM(D205:D215)</f>
        <v>432570.32</v>
      </c>
    </row>
    <row r="205" spans="1:4" s="48" customFormat="1" ht="15" hidden="1">
      <c r="A205" s="40" t="s">
        <v>281</v>
      </c>
      <c r="B205" s="49" t="s">
        <v>140</v>
      </c>
      <c r="C205" s="50"/>
      <c r="D205" s="50"/>
    </row>
    <row r="206" spans="1:4" s="48" customFormat="1" ht="15" hidden="1">
      <c r="A206" s="40" t="s">
        <v>282</v>
      </c>
      <c r="B206" s="49" t="s">
        <v>141</v>
      </c>
      <c r="C206" s="50"/>
      <c r="D206" s="50"/>
    </row>
    <row r="207" spans="1:4" s="48" customFormat="1" ht="15" hidden="1">
      <c r="A207" s="40" t="s">
        <v>283</v>
      </c>
      <c r="B207" s="49" t="s">
        <v>142</v>
      </c>
      <c r="C207" s="50"/>
      <c r="D207" s="50"/>
    </row>
    <row r="208" spans="1:4" s="48" customFormat="1" ht="15" hidden="1">
      <c r="A208" s="40" t="s">
        <v>284</v>
      </c>
      <c r="B208" s="49" t="s">
        <v>143</v>
      </c>
      <c r="C208" s="50"/>
      <c r="D208" s="50"/>
    </row>
    <row r="209" spans="1:4" s="48" customFormat="1" ht="15" hidden="1">
      <c r="A209" s="40" t="s">
        <v>285</v>
      </c>
      <c r="B209" s="49" t="s">
        <v>144</v>
      </c>
      <c r="C209" s="50"/>
      <c r="D209" s="50"/>
    </row>
    <row r="210" spans="1:4" s="48" customFormat="1" ht="15" hidden="1">
      <c r="A210" s="40" t="s">
        <v>286</v>
      </c>
      <c r="B210" s="49" t="s">
        <v>145</v>
      </c>
      <c r="C210" s="50"/>
      <c r="D210" s="50"/>
    </row>
    <row r="211" spans="1:4" s="48" customFormat="1" ht="15" hidden="1">
      <c r="A211" s="40" t="s">
        <v>288</v>
      </c>
      <c r="B211" s="49" t="s">
        <v>146</v>
      </c>
      <c r="C211" s="50"/>
      <c r="D211" s="50"/>
    </row>
    <row r="212" spans="1:4" s="48" customFormat="1" ht="15">
      <c r="A212" s="40" t="s">
        <v>289</v>
      </c>
      <c r="B212" s="49" t="s">
        <v>147</v>
      </c>
      <c r="C212" s="79">
        <v>432600</v>
      </c>
      <c r="D212" s="79">
        <v>432570.32</v>
      </c>
    </row>
    <row r="213" spans="1:4" s="48" customFormat="1" ht="15" hidden="1">
      <c r="A213" s="40" t="s">
        <v>292</v>
      </c>
      <c r="B213" s="49" t="s">
        <v>148</v>
      </c>
      <c r="C213" s="50"/>
      <c r="D213" s="50"/>
    </row>
    <row r="214" spans="1:4" s="48" customFormat="1" ht="15" hidden="1">
      <c r="A214" s="40" t="s">
        <v>293</v>
      </c>
      <c r="B214" s="49" t="s">
        <v>149</v>
      </c>
      <c r="C214" s="50"/>
      <c r="D214" s="50">
        <v>0</v>
      </c>
    </row>
    <row r="215" spans="1:4" s="48" customFormat="1" ht="30" hidden="1">
      <c r="A215" s="40" t="s">
        <v>294</v>
      </c>
      <c r="B215" s="49" t="s">
        <v>150</v>
      </c>
      <c r="C215" s="50"/>
      <c r="D215" s="50"/>
    </row>
    <row r="216" spans="1:4" s="48" customFormat="1" ht="15">
      <c r="A216" s="45" t="s">
        <v>151</v>
      </c>
      <c r="B216" s="46" t="s">
        <v>152</v>
      </c>
      <c r="C216" s="47">
        <f>SUM(C217:C227)</f>
        <v>843700</v>
      </c>
      <c r="D216" s="47">
        <f>SUM(D217:D227)</f>
        <v>510978.64</v>
      </c>
    </row>
    <row r="217" spans="1:4" s="48" customFormat="1" ht="15" hidden="1">
      <c r="A217" s="40" t="s">
        <v>281</v>
      </c>
      <c r="B217" s="49" t="s">
        <v>153</v>
      </c>
      <c r="C217" s="50"/>
      <c r="D217" s="50"/>
    </row>
    <row r="218" spans="1:4" s="48" customFormat="1" ht="15" hidden="1">
      <c r="A218" s="40" t="s">
        <v>282</v>
      </c>
      <c r="B218" s="49" t="s">
        <v>154</v>
      </c>
      <c r="C218" s="50"/>
      <c r="D218" s="50"/>
    </row>
    <row r="219" spans="1:4" s="48" customFormat="1" ht="15" hidden="1">
      <c r="A219" s="40" t="s">
        <v>283</v>
      </c>
      <c r="B219" s="49" t="s">
        <v>155</v>
      </c>
      <c r="C219" s="50"/>
      <c r="D219" s="50"/>
    </row>
    <row r="220" spans="1:4" s="48" customFormat="1" ht="15" hidden="1">
      <c r="A220" s="40" t="s">
        <v>284</v>
      </c>
      <c r="B220" s="49" t="s">
        <v>156</v>
      </c>
      <c r="C220" s="50"/>
      <c r="D220" s="50"/>
    </row>
    <row r="221" spans="1:4" s="48" customFormat="1" ht="15" hidden="1">
      <c r="A221" s="40" t="s">
        <v>286</v>
      </c>
      <c r="B221" s="49" t="s">
        <v>157</v>
      </c>
      <c r="C221" s="50"/>
      <c r="D221" s="50"/>
    </row>
    <row r="222" spans="1:4" s="48" customFormat="1" ht="15" hidden="1">
      <c r="A222" s="40" t="s">
        <v>288</v>
      </c>
      <c r="B222" s="49" t="s">
        <v>158</v>
      </c>
      <c r="C222" s="50"/>
      <c r="D222" s="50"/>
    </row>
    <row r="223" spans="1:4" s="48" customFormat="1" ht="15" hidden="1">
      <c r="A223" s="40" t="s">
        <v>289</v>
      </c>
      <c r="B223" s="49" t="s">
        <v>159</v>
      </c>
      <c r="C223" s="50"/>
      <c r="D223" s="50"/>
    </row>
    <row r="224" spans="1:4" s="48" customFormat="1" ht="45">
      <c r="A224" s="40" t="s">
        <v>290</v>
      </c>
      <c r="B224" s="49" t="s">
        <v>374</v>
      </c>
      <c r="C224" s="79">
        <v>843700</v>
      </c>
      <c r="D224" s="79">
        <v>510978.64</v>
      </c>
    </row>
    <row r="225" spans="1:4" s="48" customFormat="1" ht="15" hidden="1">
      <c r="A225" s="40" t="s">
        <v>292</v>
      </c>
      <c r="B225" s="49" t="s">
        <v>160</v>
      </c>
      <c r="C225" s="50"/>
      <c r="D225" s="50"/>
    </row>
    <row r="226" spans="1:4" s="48" customFormat="1" ht="15" hidden="1">
      <c r="A226" s="40" t="s">
        <v>293</v>
      </c>
      <c r="B226" s="49" t="s">
        <v>161</v>
      </c>
      <c r="C226" s="50"/>
      <c r="D226" s="50"/>
    </row>
    <row r="227" spans="1:4" s="48" customFormat="1" ht="30" hidden="1">
      <c r="A227" s="40" t="s">
        <v>294</v>
      </c>
      <c r="B227" s="49" t="s">
        <v>162</v>
      </c>
      <c r="C227" s="50"/>
      <c r="D227" s="50"/>
    </row>
    <row r="228" spans="1:4" s="48" customFormat="1" ht="30" hidden="1">
      <c r="A228" s="40" t="s">
        <v>163</v>
      </c>
      <c r="B228" s="49" t="s">
        <v>164</v>
      </c>
      <c r="C228" s="50">
        <f>C229</f>
        <v>0</v>
      </c>
      <c r="D228" s="50">
        <f>D229</f>
        <v>0</v>
      </c>
    </row>
    <row r="229" spans="1:4" s="48" customFormat="1" ht="15" hidden="1">
      <c r="A229" s="40" t="s">
        <v>288</v>
      </c>
      <c r="B229" s="49" t="s">
        <v>165</v>
      </c>
      <c r="C229" s="50"/>
      <c r="D229" s="50"/>
    </row>
    <row r="230" spans="1:4" s="48" customFormat="1" ht="15">
      <c r="A230" s="45" t="s">
        <v>166</v>
      </c>
      <c r="B230" s="46" t="s">
        <v>167</v>
      </c>
      <c r="C230" s="47">
        <f>SUM(C231:C232)</f>
        <v>840000</v>
      </c>
      <c r="D230" s="47">
        <f>SUM(D231:D232)</f>
        <v>581161.45</v>
      </c>
    </row>
    <row r="231" spans="1:4" s="48" customFormat="1" ht="30" hidden="1">
      <c r="A231" s="40" t="s">
        <v>291</v>
      </c>
      <c r="B231" s="49" t="s">
        <v>375</v>
      </c>
      <c r="C231" s="50"/>
      <c r="D231" s="50"/>
    </row>
    <row r="232" spans="1:4" s="48" customFormat="1" ht="45">
      <c r="A232" s="40" t="s">
        <v>347</v>
      </c>
      <c r="B232" s="49" t="s">
        <v>168</v>
      </c>
      <c r="C232" s="79">
        <v>840000</v>
      </c>
      <c r="D232" s="79">
        <v>581161.45</v>
      </c>
    </row>
    <row r="233" spans="1:4" s="48" customFormat="1" ht="15.75" customHeight="1">
      <c r="A233" s="45" t="s">
        <v>169</v>
      </c>
      <c r="B233" s="46" t="s">
        <v>170</v>
      </c>
      <c r="C233" s="47">
        <f>SUM(C234:C240)</f>
        <v>7254876</v>
      </c>
      <c r="D233" s="47">
        <f>SUM(D234:D240)</f>
        <v>4759098.99</v>
      </c>
    </row>
    <row r="234" spans="1:4" s="48" customFormat="1" ht="15">
      <c r="A234" s="40" t="s">
        <v>288</v>
      </c>
      <c r="B234" s="49" t="s">
        <v>407</v>
      </c>
      <c r="C234" s="50">
        <v>1000000</v>
      </c>
      <c r="D234" s="50"/>
    </row>
    <row r="235" spans="1:4" s="48" customFormat="1" ht="15">
      <c r="A235" s="40" t="s">
        <v>289</v>
      </c>
      <c r="B235" s="49" t="s">
        <v>171</v>
      </c>
      <c r="C235" s="79">
        <v>859200</v>
      </c>
      <c r="D235" s="79">
        <v>581109</v>
      </c>
    </row>
    <row r="236" spans="1:4" s="48" customFormat="1" ht="45">
      <c r="A236" s="40" t="s">
        <v>290</v>
      </c>
      <c r="B236" s="49" t="s">
        <v>376</v>
      </c>
      <c r="C236" s="79">
        <v>165000</v>
      </c>
      <c r="D236" s="79">
        <v>75000</v>
      </c>
    </row>
    <row r="237" spans="1:4" s="48" customFormat="1" ht="30">
      <c r="A237" s="40" t="s">
        <v>291</v>
      </c>
      <c r="B237" s="49" t="s">
        <v>172</v>
      </c>
      <c r="C237" s="79">
        <v>5215676</v>
      </c>
      <c r="D237" s="79">
        <v>4087989.99</v>
      </c>
    </row>
    <row r="238" spans="1:4" s="48" customFormat="1" ht="15">
      <c r="A238" s="40" t="s">
        <v>292</v>
      </c>
      <c r="B238" s="49" t="s">
        <v>173</v>
      </c>
      <c r="C238" s="79">
        <v>1500</v>
      </c>
      <c r="D238" s="79">
        <v>1500</v>
      </c>
    </row>
    <row r="239" spans="1:4" s="48" customFormat="1" ht="15" hidden="1">
      <c r="A239" s="40" t="s">
        <v>293</v>
      </c>
      <c r="B239" s="49" t="s">
        <v>174</v>
      </c>
      <c r="C239" s="50"/>
      <c r="D239" s="50"/>
    </row>
    <row r="240" spans="1:4" s="48" customFormat="1" ht="30">
      <c r="A240" s="40" t="s">
        <v>294</v>
      </c>
      <c r="B240" s="49" t="s">
        <v>175</v>
      </c>
      <c r="C240" s="79">
        <v>13500</v>
      </c>
      <c r="D240" s="79">
        <v>13500</v>
      </c>
    </row>
    <row r="241" spans="1:4" s="48" customFormat="1" ht="15">
      <c r="A241" s="45" t="s">
        <v>176</v>
      </c>
      <c r="B241" s="46" t="s">
        <v>177</v>
      </c>
      <c r="C241" s="47">
        <f>SUM(C242:C244)</f>
        <v>882200</v>
      </c>
      <c r="D241" s="47">
        <f>SUM(D242:D244)</f>
        <v>875000</v>
      </c>
    </row>
    <row r="242" spans="1:4" s="48" customFormat="1" ht="15" hidden="1">
      <c r="A242" s="40" t="s">
        <v>289</v>
      </c>
      <c r="B242" s="49" t="s">
        <v>178</v>
      </c>
      <c r="C242" s="50"/>
      <c r="D242" s="50"/>
    </row>
    <row r="243" spans="1:4" s="48" customFormat="1" ht="30" hidden="1">
      <c r="A243" s="40" t="s">
        <v>291</v>
      </c>
      <c r="B243" s="49" t="s">
        <v>179</v>
      </c>
      <c r="C243" s="50"/>
      <c r="D243" s="50"/>
    </row>
    <row r="244" spans="1:4" s="48" customFormat="1" ht="15">
      <c r="A244" s="40" t="s">
        <v>293</v>
      </c>
      <c r="B244" s="49" t="s">
        <v>377</v>
      </c>
      <c r="C244" s="79">
        <v>882200</v>
      </c>
      <c r="D244" s="79">
        <v>875000</v>
      </c>
    </row>
    <row r="245" spans="1:4" s="48" customFormat="1" ht="15">
      <c r="A245" s="45" t="s">
        <v>180</v>
      </c>
      <c r="B245" s="46" t="s">
        <v>181</v>
      </c>
      <c r="C245" s="47">
        <f>SUM(C246:C253)</f>
        <v>1525000</v>
      </c>
      <c r="D245" s="47">
        <f>SUM(D246:D253)</f>
        <v>485256.6</v>
      </c>
    </row>
    <row r="246" spans="1:4" s="48" customFormat="1" ht="15">
      <c r="A246" s="40" t="s">
        <v>282</v>
      </c>
      <c r="B246" s="49" t="s">
        <v>182</v>
      </c>
      <c r="C246" s="79">
        <v>32400</v>
      </c>
      <c r="D246" s="79">
        <v>32400</v>
      </c>
    </row>
    <row r="247" spans="1:4" s="48" customFormat="1" ht="15" hidden="1">
      <c r="A247" s="40" t="s">
        <v>284</v>
      </c>
      <c r="B247" s="49" t="s">
        <v>183</v>
      </c>
      <c r="C247" s="50"/>
      <c r="D247" s="50"/>
    </row>
    <row r="248" spans="1:4" s="48" customFormat="1" ht="15">
      <c r="A248" s="40" t="s">
        <v>285</v>
      </c>
      <c r="B248" s="49" t="s">
        <v>184</v>
      </c>
      <c r="C248" s="79">
        <v>73985</v>
      </c>
      <c r="D248" s="79">
        <v>65985</v>
      </c>
    </row>
    <row r="249" spans="1:4" s="48" customFormat="1" ht="30">
      <c r="A249" s="40" t="s">
        <v>287</v>
      </c>
      <c r="B249" s="49" t="s">
        <v>185</v>
      </c>
      <c r="C249" s="79">
        <v>70000</v>
      </c>
      <c r="D249" s="79">
        <v>0</v>
      </c>
    </row>
    <row r="250" spans="1:4" s="48" customFormat="1" ht="15">
      <c r="A250" s="40" t="s">
        <v>289</v>
      </c>
      <c r="B250" s="49" t="s">
        <v>186</v>
      </c>
      <c r="C250" s="79">
        <v>784025</v>
      </c>
      <c r="D250" s="79">
        <v>193005.6</v>
      </c>
    </row>
    <row r="251" spans="1:4" s="48" customFormat="1" ht="45">
      <c r="A251" s="40" t="s">
        <v>290</v>
      </c>
      <c r="B251" s="49" t="s">
        <v>408</v>
      </c>
      <c r="C251" s="79">
        <v>284824</v>
      </c>
      <c r="D251" s="79">
        <v>0</v>
      </c>
    </row>
    <row r="252" spans="1:4" s="48" customFormat="1" ht="15">
      <c r="A252" s="40" t="s">
        <v>292</v>
      </c>
      <c r="B252" s="49" t="s">
        <v>187</v>
      </c>
      <c r="C252" s="79">
        <v>149766</v>
      </c>
      <c r="D252" s="79">
        <v>103766</v>
      </c>
    </row>
    <row r="253" spans="1:4" s="48" customFormat="1" ht="30">
      <c r="A253" s="40" t="s">
        <v>294</v>
      </c>
      <c r="B253" s="49" t="s">
        <v>188</v>
      </c>
      <c r="C253" s="79">
        <v>130000</v>
      </c>
      <c r="D253" s="79">
        <v>90100</v>
      </c>
    </row>
    <row r="254" spans="1:4" s="48" customFormat="1" ht="30">
      <c r="A254" s="45" t="s">
        <v>391</v>
      </c>
      <c r="B254" s="46" t="s">
        <v>378</v>
      </c>
      <c r="C254" s="47">
        <f>SUM(C255:C262)</f>
        <v>2445000</v>
      </c>
      <c r="D254" s="47">
        <f>SUM(D255:D262)</f>
        <v>1054143.49</v>
      </c>
    </row>
    <row r="255" spans="1:4" s="48" customFormat="1" ht="15">
      <c r="A255" s="40" t="s">
        <v>281</v>
      </c>
      <c r="B255" s="49" t="s">
        <v>379</v>
      </c>
      <c r="C255" s="79">
        <v>1495000</v>
      </c>
      <c r="D255" s="79">
        <v>667308.9</v>
      </c>
    </row>
    <row r="256" spans="1:4" s="48" customFormat="1" ht="15">
      <c r="A256" s="40" t="s">
        <v>282</v>
      </c>
      <c r="B256" s="49" t="s">
        <v>380</v>
      </c>
      <c r="C256" s="79">
        <v>7000</v>
      </c>
      <c r="D256" s="79">
        <v>0</v>
      </c>
    </row>
    <row r="257" spans="1:4" s="48" customFormat="1" ht="15">
      <c r="A257" s="40" t="s">
        <v>283</v>
      </c>
      <c r="B257" s="49" t="s">
        <v>381</v>
      </c>
      <c r="C257" s="79">
        <v>452000</v>
      </c>
      <c r="D257" s="79">
        <v>155717.59</v>
      </c>
    </row>
    <row r="258" spans="1:4" s="48" customFormat="1" ht="15">
      <c r="A258" s="40" t="s">
        <v>284</v>
      </c>
      <c r="B258" s="49" t="s">
        <v>382</v>
      </c>
      <c r="C258" s="79">
        <v>42000</v>
      </c>
      <c r="D258" s="79">
        <v>0</v>
      </c>
    </row>
    <row r="259" spans="1:4" s="48" customFormat="1" ht="15">
      <c r="A259" s="40" t="s">
        <v>288</v>
      </c>
      <c r="B259" s="49" t="s">
        <v>383</v>
      </c>
      <c r="C259" s="79">
        <v>10000</v>
      </c>
      <c r="D259" s="79">
        <v>0</v>
      </c>
    </row>
    <row r="260" spans="1:4" s="48" customFormat="1" ht="15">
      <c r="A260" s="40" t="s">
        <v>289</v>
      </c>
      <c r="B260" s="49" t="s">
        <v>384</v>
      </c>
      <c r="C260" s="79">
        <v>139000</v>
      </c>
      <c r="D260" s="79">
        <v>104726</v>
      </c>
    </row>
    <row r="261" spans="1:4" s="48" customFormat="1" ht="15">
      <c r="A261" s="40" t="s">
        <v>293</v>
      </c>
      <c r="B261" s="49" t="s">
        <v>385</v>
      </c>
      <c r="C261" s="79">
        <v>189000</v>
      </c>
      <c r="D261" s="79">
        <v>99391</v>
      </c>
    </row>
    <row r="262" spans="1:4" s="48" customFormat="1" ht="30">
      <c r="A262" s="40" t="s">
        <v>294</v>
      </c>
      <c r="B262" s="49" t="s">
        <v>386</v>
      </c>
      <c r="C262" s="79">
        <v>111000</v>
      </c>
      <c r="D262" s="79">
        <v>27000</v>
      </c>
    </row>
    <row r="263" spans="1:4" s="48" customFormat="1" ht="30">
      <c r="A263" s="45" t="s">
        <v>189</v>
      </c>
      <c r="B263" s="46" t="s">
        <v>190</v>
      </c>
      <c r="C263" s="47">
        <f>SUM(C264:C265)</f>
        <v>1244840</v>
      </c>
      <c r="D263" s="47">
        <f>SUM(D264:D265)</f>
        <v>812420</v>
      </c>
    </row>
    <row r="264" spans="1:4" s="48" customFormat="1" ht="15">
      <c r="A264" s="40" t="s">
        <v>289</v>
      </c>
      <c r="B264" s="49" t="s">
        <v>191</v>
      </c>
      <c r="C264" s="79">
        <v>200000</v>
      </c>
      <c r="D264" s="79">
        <v>190000</v>
      </c>
    </row>
    <row r="265" spans="1:4" s="48" customFormat="1" ht="60">
      <c r="A265" s="40" t="s">
        <v>36</v>
      </c>
      <c r="B265" s="49" t="s">
        <v>192</v>
      </c>
      <c r="C265" s="79">
        <v>1044840</v>
      </c>
      <c r="D265" s="79">
        <v>622420</v>
      </c>
    </row>
    <row r="266" spans="1:4" s="48" customFormat="1" ht="30">
      <c r="A266" s="45" t="s">
        <v>194</v>
      </c>
      <c r="B266" s="46" t="s">
        <v>195</v>
      </c>
      <c r="C266" s="47">
        <f>SUM(C267)</f>
        <v>1518000</v>
      </c>
      <c r="D266" s="47">
        <f>SUM(D267)</f>
        <v>658902.29</v>
      </c>
    </row>
    <row r="267" spans="1:4" s="48" customFormat="1" ht="15.75" thickBot="1">
      <c r="A267" s="40" t="s">
        <v>193</v>
      </c>
      <c r="B267" s="49" t="s">
        <v>196</v>
      </c>
      <c r="C267" s="79">
        <v>1518000</v>
      </c>
      <c r="D267" s="79">
        <v>658902.29</v>
      </c>
    </row>
    <row r="268" spans="1:4" s="48" customFormat="1" ht="33.75" customHeight="1" thickBot="1">
      <c r="A268" s="55" t="s">
        <v>274</v>
      </c>
      <c r="B268" s="56" t="s">
        <v>280</v>
      </c>
      <c r="C268" s="57">
        <f>'1. Доходы бюджета'!I12-Расходы!C6</f>
        <v>-102342415.44000018</v>
      </c>
      <c r="D268" s="57">
        <f>'1. Доходы бюджета'!S12-Расходы!D6</f>
        <v>-5682413.620000124</v>
      </c>
    </row>
    <row r="269" spans="2:4" s="44" customFormat="1" ht="12.75">
      <c r="B269" s="58"/>
      <c r="C269" s="82"/>
      <c r="D269" s="82"/>
    </row>
    <row r="270" spans="1:4" s="44" customFormat="1" ht="12.75">
      <c r="A270" s="59"/>
      <c r="B270" s="59"/>
      <c r="C270" s="83"/>
      <c r="D270" s="83"/>
    </row>
    <row r="271" spans="1:4" s="44" customFormat="1" ht="12.75">
      <c r="A271" s="59" t="s">
        <v>394</v>
      </c>
      <c r="B271" s="59"/>
      <c r="C271" s="83"/>
      <c r="D271" s="83"/>
    </row>
  </sheetData>
  <sheetProtection/>
  <printOptions/>
  <pageMargins left="0.7874015748031497" right="0.5905511811023623" top="0.7874015748031497" bottom="0.5905511811023623" header="0" footer="0"/>
  <pageSetup fitToHeight="0" fitToWidth="1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2012-07-13T12:19:15Z</cp:lastPrinted>
  <dcterms:created xsi:type="dcterms:W3CDTF">2011-07-15T10:33:07Z</dcterms:created>
  <dcterms:modified xsi:type="dcterms:W3CDTF">2012-10-04T13:09:32Z</dcterms:modified>
  <cp:category/>
  <cp:version/>
  <cp:contentType/>
  <cp:contentStatus/>
</cp:coreProperties>
</file>